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040" activeTab="3"/>
  </bookViews>
  <sheets>
    <sheet name="農學院" sheetId="1" r:id="rId1"/>
    <sheet name="工學院" sheetId="2" r:id="rId2"/>
    <sheet name="管理學院" sheetId="3" r:id="rId3"/>
    <sheet name="人文學院" sheetId="4" r:id="rId4"/>
    <sheet name="國際學院" sheetId="5" r:id="rId5"/>
    <sheet name="獸醫學院" sheetId="6" r:id="rId6"/>
  </sheets>
  <definedNames>
    <definedName name="_xlnm.Print_Area" localSheetId="3">人文學院!$A$1:$J$66</definedName>
    <definedName name="_xlnm.Print_Area" localSheetId="1">工學院!$A$1:$J$93</definedName>
    <definedName name="_xlnm.Print_Area" localSheetId="0">農學院!$A$1:$J$124</definedName>
    <definedName name="_xlnm.Print_Area" localSheetId="2">管理學院!$A$1:$K$95</definedName>
    <definedName name="_xlnm.Print_Area" localSheetId="5">獸醫學院!$A$1:$J$39</definedName>
  </definedNames>
  <calcPr calcId="145621"/>
</workbook>
</file>

<file path=xl/calcChain.xml><?xml version="1.0" encoding="utf-8"?>
<calcChain xmlns="http://schemas.openxmlformats.org/spreadsheetml/2006/main">
  <c r="I124" i="1" l="1"/>
  <c r="D124" i="1"/>
  <c r="J124" i="1" l="1"/>
  <c r="G124" i="1"/>
  <c r="F124" i="1"/>
  <c r="J39" i="6" l="1"/>
  <c r="I39" i="6"/>
  <c r="G39" i="6"/>
  <c r="F39" i="6"/>
  <c r="D39" i="6"/>
  <c r="J26" i="5"/>
  <c r="I26" i="5"/>
  <c r="G26" i="5"/>
  <c r="B26" i="5"/>
  <c r="D26" i="5"/>
  <c r="J66" i="4"/>
  <c r="I66" i="4"/>
  <c r="I95" i="3"/>
  <c r="G66" i="4"/>
  <c r="F66" i="4"/>
  <c r="E66" i="4"/>
  <c r="D66" i="4"/>
  <c r="B66" i="4"/>
  <c r="J95" i="3"/>
  <c r="G95" i="3"/>
  <c r="F95" i="3"/>
  <c r="E95" i="3"/>
  <c r="D95" i="3"/>
  <c r="B95" i="3"/>
  <c r="J93" i="2"/>
  <c r="I93" i="2"/>
  <c r="G93" i="2"/>
  <c r="F93" i="2"/>
  <c r="E93" i="2"/>
  <c r="D93" i="2"/>
  <c r="B93" i="2"/>
  <c r="E124" i="1" l="1"/>
  <c r="B124" i="1"/>
  <c r="B39" i="6" l="1"/>
</calcChain>
</file>

<file path=xl/sharedStrings.xml><?xml version="1.0" encoding="utf-8"?>
<sst xmlns="http://schemas.openxmlformats.org/spreadsheetml/2006/main" count="926" uniqueCount="533">
  <si>
    <t>院別</t>
  </si>
  <si>
    <t>系別</t>
  </si>
  <si>
    <t>班級</t>
  </si>
  <si>
    <t>導師姓名</t>
  </si>
  <si>
    <t>農學院</t>
  </si>
  <si>
    <t>四技一A</t>
  </si>
  <si>
    <t>陳幼光</t>
  </si>
  <si>
    <t>四技一B</t>
  </si>
  <si>
    <t>四技二A</t>
  </si>
  <si>
    <t>林雅文</t>
  </si>
  <si>
    <t>四技二B</t>
  </si>
  <si>
    <t>金石文</t>
  </si>
  <si>
    <t>四技三A</t>
  </si>
  <si>
    <t>四技三B</t>
  </si>
  <si>
    <t>四技四A</t>
  </si>
  <si>
    <t>四技四B</t>
  </si>
  <si>
    <t>碩一</t>
  </si>
  <si>
    <t>碩二</t>
  </si>
  <si>
    <t>林資哲</t>
  </si>
  <si>
    <t>李鎮宇</t>
  </si>
  <si>
    <t>碩專一</t>
  </si>
  <si>
    <t>碩專二</t>
  </si>
  <si>
    <t>森林系</t>
  </si>
  <si>
    <t>四技一</t>
  </si>
  <si>
    <t>四技二</t>
  </si>
  <si>
    <t>四技三</t>
  </si>
  <si>
    <t>四技四</t>
  </si>
  <si>
    <t>養殖系</t>
  </si>
  <si>
    <t>吳育昇</t>
  </si>
  <si>
    <t>林鈺鴻</t>
  </si>
  <si>
    <t>張欽泉</t>
  </si>
  <si>
    <t>黃自毅</t>
  </si>
  <si>
    <t>家族</t>
  </si>
  <si>
    <t>植醫系</t>
  </si>
  <si>
    <t>木設系</t>
  </si>
  <si>
    <t>食品安全所</t>
  </si>
  <si>
    <t>四技進一</t>
  </si>
  <si>
    <t>食品系</t>
  </si>
  <si>
    <t>四技三Ａ</t>
  </si>
  <si>
    <t>四技進二</t>
  </si>
  <si>
    <t>四技進三</t>
  </si>
  <si>
    <t>四技進四</t>
  </si>
  <si>
    <t>生技系</t>
  </si>
  <si>
    <t>鄭雪玲</t>
  </si>
  <si>
    <t>張格東</t>
  </si>
  <si>
    <t>施玟玲</t>
  </si>
  <si>
    <t>陳又嘉</t>
  </si>
  <si>
    <t>食品生技學程</t>
  </si>
  <si>
    <t>班會、家族會議紀錄</t>
    <phoneticPr fontId="1" type="noConversion"/>
  </si>
  <si>
    <t>系輔導會議(開會日期)</t>
    <phoneticPr fontId="1" type="noConversion"/>
  </si>
  <si>
    <t>農園系</t>
    <phoneticPr fontId="1" type="noConversion"/>
  </si>
  <si>
    <t>導生活動成果表</t>
    <phoneticPr fontId="1" type="noConversion"/>
  </si>
  <si>
    <t>活動日期</t>
    <phoneticPr fontId="1" type="noConversion"/>
  </si>
  <si>
    <t>碩二</t>
    <phoneticPr fontId="1" type="noConversion"/>
  </si>
  <si>
    <t>四技四</t>
    <phoneticPr fontId="1" type="noConversion"/>
  </si>
  <si>
    <t>碩一</t>
    <phoneticPr fontId="1" type="noConversion"/>
  </si>
  <si>
    <t>四技三</t>
    <phoneticPr fontId="1" type="noConversion"/>
  </si>
  <si>
    <t>陳文華</t>
    <phoneticPr fontId="1" type="noConversion"/>
  </si>
  <si>
    <t>工學院</t>
  </si>
  <si>
    <t>林  傑</t>
  </si>
  <si>
    <t>謝連德</t>
  </si>
  <si>
    <t>謝季吟</t>
  </si>
  <si>
    <t>李嘉塗</t>
  </si>
  <si>
    <t>機械系</t>
  </si>
  <si>
    <t>黃惟泰</t>
  </si>
  <si>
    <t>陳金山</t>
  </si>
  <si>
    <t>張莉毓</t>
  </si>
  <si>
    <t>生機系</t>
  </si>
  <si>
    <t>許益誠</t>
  </si>
  <si>
    <t>李文宗</t>
  </si>
  <si>
    <t>李柏旻</t>
  </si>
  <si>
    <t>李經緯</t>
  </si>
  <si>
    <t>土木系</t>
  </si>
  <si>
    <t>葉文正</t>
  </si>
  <si>
    <t>王弘祐</t>
  </si>
  <si>
    <t>鍾文貴</t>
  </si>
  <si>
    <t>碩專一A</t>
  </si>
  <si>
    <t>碩專一B</t>
  </si>
  <si>
    <t>水保系</t>
  </si>
  <si>
    <t>許中立</t>
  </si>
  <si>
    <t>李明熹</t>
  </si>
  <si>
    <t>車輛系</t>
  </si>
  <si>
    <t>陳彩蓉</t>
  </si>
  <si>
    <t>李佳言</t>
  </si>
  <si>
    <r>
      <t>環災學程</t>
    </r>
    <r>
      <rPr>
        <sz val="10"/>
        <color rgb="FF000000"/>
        <rFont val="標楷體"/>
        <family val="4"/>
        <charset val="136"/>
      </rPr>
      <t>(進)</t>
    </r>
  </si>
  <si>
    <t>四技進一</t>
    <phoneticPr fontId="1" type="noConversion"/>
  </si>
  <si>
    <t>王耀男</t>
  </si>
  <si>
    <t>農企系</t>
  </si>
  <si>
    <t>時尚系</t>
  </si>
  <si>
    <t>餐旅系</t>
  </si>
  <si>
    <t>資管系</t>
  </si>
  <si>
    <t>工管系</t>
  </si>
  <si>
    <t>企管系</t>
  </si>
  <si>
    <t>景憩所</t>
  </si>
  <si>
    <t>財金學程</t>
  </si>
  <si>
    <t>四技四Ａ</t>
  </si>
  <si>
    <t>沈慶龍</t>
  </si>
  <si>
    <t>蔡青園</t>
  </si>
  <si>
    <t>黃淑芳</t>
  </si>
  <si>
    <t>王  韻</t>
  </si>
  <si>
    <t>陳秀足</t>
    <phoneticPr fontId="1" type="noConversion"/>
  </si>
  <si>
    <t>賴佩均</t>
  </si>
  <si>
    <t>范慧華</t>
  </si>
  <si>
    <t>黃靖淑</t>
  </si>
  <si>
    <t>汪仲仁</t>
  </si>
  <si>
    <t>陳文東</t>
  </si>
  <si>
    <t>蘇衍綸</t>
  </si>
  <si>
    <t>陳灯能</t>
  </si>
  <si>
    <t>劉寧漢</t>
  </si>
  <si>
    <t>黃允成</t>
  </si>
  <si>
    <t>劉正祥</t>
  </si>
  <si>
    <t>蔡登茂</t>
  </si>
  <si>
    <t>黃祥熙</t>
  </si>
  <si>
    <t>黃怡詔</t>
  </si>
  <si>
    <t>王貳瑞</t>
  </si>
  <si>
    <t>許文西</t>
  </si>
  <si>
    <t>蔡展維</t>
  </si>
  <si>
    <t>趙雨潔</t>
  </si>
  <si>
    <t>賴鳳儀</t>
  </si>
  <si>
    <t>呂素蓮</t>
  </si>
  <si>
    <t>應外系</t>
  </si>
  <si>
    <t>社工系</t>
  </si>
  <si>
    <t>客研所</t>
  </si>
  <si>
    <t xml:space="preserve">家族 </t>
    <phoneticPr fontId="1" type="noConversion"/>
  </si>
  <si>
    <t>曾榮祥</t>
  </si>
  <si>
    <t>陳敏弘</t>
  </si>
  <si>
    <t>馬上閔</t>
  </si>
  <si>
    <t>蘇蕙芬</t>
  </si>
  <si>
    <t>吳柏翰</t>
  </si>
  <si>
    <t>劉子利</t>
  </si>
  <si>
    <t>林秀卿</t>
  </si>
  <si>
    <t>陳錦慧</t>
  </si>
  <si>
    <t>邢天馨</t>
  </si>
  <si>
    <t>藍淑雯</t>
  </si>
  <si>
    <t>石儒居</t>
  </si>
  <si>
    <t>張美美</t>
  </si>
  <si>
    <t>陳柯玫</t>
  </si>
  <si>
    <t>趙善如</t>
  </si>
  <si>
    <t>許俊才</t>
  </si>
  <si>
    <t>吳雅玲</t>
  </si>
  <si>
    <t>張碧如</t>
  </si>
  <si>
    <t>鍾鳳嬌</t>
  </si>
  <si>
    <t>廖婉鈞</t>
  </si>
  <si>
    <t>熱農系</t>
  </si>
  <si>
    <t>農企學程</t>
  </si>
  <si>
    <t>食品科學學程</t>
  </si>
  <si>
    <t>土壤學程</t>
  </si>
  <si>
    <t>動疫專班</t>
  </si>
  <si>
    <t>觀魚專班</t>
  </si>
  <si>
    <t>方中宜</t>
    <phoneticPr fontId="1" type="noConversion"/>
  </si>
  <si>
    <t>卡雷納</t>
    <phoneticPr fontId="1" type="noConversion"/>
  </si>
  <si>
    <t>鍾惠雯</t>
  </si>
  <si>
    <t>黃文琪</t>
    <phoneticPr fontId="1" type="noConversion"/>
  </si>
  <si>
    <t>朱永麟</t>
    <phoneticPr fontId="1" type="noConversion"/>
  </si>
  <si>
    <t>鄭力廷</t>
    <phoneticPr fontId="1" type="noConversion"/>
  </si>
  <si>
    <t>獸醫學院</t>
    <phoneticPr fontId="1" type="noConversion"/>
  </si>
  <si>
    <t>獸醫系</t>
  </si>
  <si>
    <t>鍾曜吉</t>
  </si>
  <si>
    <t>柯冠銘</t>
  </si>
  <si>
    <t>鄭力廷</t>
  </si>
  <si>
    <t>莊國賓</t>
  </si>
  <si>
    <t>黃美秀</t>
  </si>
  <si>
    <t>翁國精</t>
  </si>
  <si>
    <t>孫元勳</t>
  </si>
  <si>
    <t>裴家騏</t>
  </si>
  <si>
    <t>蘇秀慧</t>
  </si>
  <si>
    <t>陳添喜</t>
  </si>
  <si>
    <t>陳貞志</t>
  </si>
  <si>
    <t>吳弘毅</t>
  </si>
  <si>
    <t>李旭薰</t>
  </si>
  <si>
    <t>張清棟</t>
  </si>
  <si>
    <t>蔡清恩</t>
  </si>
  <si>
    <t>四技五A</t>
  </si>
  <si>
    <t>四技五B</t>
  </si>
  <si>
    <t>劉世賢</t>
  </si>
  <si>
    <t>羅凱安</t>
    <phoneticPr fontId="1" type="noConversion"/>
  </si>
  <si>
    <t>賴宜鈴</t>
    <phoneticPr fontId="1" type="noConversion"/>
  </si>
  <si>
    <t>活動成果表</t>
    <phoneticPr fontId="1" type="noConversion"/>
  </si>
  <si>
    <t>日間部</t>
    <phoneticPr fontId="1" type="noConversion"/>
  </si>
  <si>
    <t>進修部</t>
    <phoneticPr fontId="1" type="noConversion"/>
  </si>
  <si>
    <t>家族</t>
    <phoneticPr fontId="1" type="noConversion"/>
  </si>
  <si>
    <t>已繳/應繳</t>
    <phoneticPr fontId="1" type="noConversion"/>
  </si>
  <si>
    <t>輔導記錄表</t>
    <phoneticPr fontId="1" type="noConversion"/>
  </si>
  <si>
    <t>已開總份數/應開總份數</t>
    <phoneticPr fontId="1" type="noConversion"/>
  </si>
  <si>
    <t>系輔導會議</t>
    <phoneticPr fontId="1" type="noConversion"/>
  </si>
  <si>
    <t>班級會議紀錄</t>
    <phoneticPr fontId="1" type="noConversion"/>
  </si>
  <si>
    <t>農學院合計</t>
    <phoneticPr fontId="1" type="noConversion"/>
  </si>
  <si>
    <r>
      <t>註:「</t>
    </r>
    <r>
      <rPr>
        <sz val="12"/>
        <color rgb="FFFF0000"/>
        <rFont val="標楷體"/>
        <family val="4"/>
        <charset val="136"/>
      </rPr>
      <t>◎</t>
    </r>
    <r>
      <rPr>
        <sz val="12"/>
        <color theme="1"/>
        <rFont val="標楷體"/>
        <family val="4"/>
        <charset val="136"/>
      </rPr>
      <t>」家族導師制、「</t>
    </r>
    <r>
      <rPr>
        <sz val="12"/>
        <color rgb="FFFF0000"/>
        <rFont val="標楷體"/>
        <family val="4"/>
        <charset val="136"/>
      </rPr>
      <t>*</t>
    </r>
    <r>
      <rPr>
        <sz val="12"/>
        <color theme="1"/>
        <rFont val="新細明體"/>
        <family val="1"/>
        <charset val="136"/>
      </rPr>
      <t>○○○</t>
    </r>
    <r>
      <rPr>
        <sz val="12"/>
        <color rgb="FFFF0000"/>
        <rFont val="標楷體"/>
        <family val="4"/>
        <charset val="136"/>
      </rPr>
      <t>*</t>
    </r>
    <r>
      <rPr>
        <sz val="12"/>
        <color theme="1"/>
        <rFont val="標楷體"/>
        <family val="4"/>
        <charset val="136"/>
      </rPr>
      <t>」班會指導老師</t>
    </r>
    <phoneticPr fontId="1" type="noConversion"/>
  </si>
  <si>
    <r>
      <rPr>
        <sz val="12"/>
        <color rgb="FFFF0000"/>
        <rFont val="標楷體"/>
        <family val="4"/>
        <charset val="136"/>
      </rPr>
      <t>◎</t>
    </r>
    <r>
      <rPr>
        <sz val="12"/>
        <color theme="1"/>
        <rFont val="標楷體"/>
        <family val="4"/>
        <charset val="136"/>
      </rPr>
      <t>材料所</t>
    </r>
    <phoneticPr fontId="1" type="noConversion"/>
  </si>
  <si>
    <r>
      <rPr>
        <sz val="12"/>
        <color rgb="FFFF0000"/>
        <rFont val="標楷體"/>
        <family val="4"/>
        <charset val="136"/>
      </rPr>
      <t>◎</t>
    </r>
    <r>
      <rPr>
        <sz val="12"/>
        <color theme="1"/>
        <rFont val="標楷體"/>
        <family val="4"/>
        <charset val="136"/>
      </rPr>
      <t>動疫所</t>
    </r>
    <phoneticPr fontId="1" type="noConversion"/>
  </si>
  <si>
    <r>
      <rPr>
        <sz val="12"/>
        <color rgb="FFFF0000"/>
        <rFont val="標楷體"/>
        <family val="4"/>
        <charset val="136"/>
      </rPr>
      <t>◎</t>
    </r>
    <r>
      <rPr>
        <sz val="12"/>
        <color theme="1"/>
        <rFont val="標楷體"/>
        <family val="4"/>
        <charset val="136"/>
      </rPr>
      <t>野保所</t>
    </r>
    <phoneticPr fontId="1" type="noConversion"/>
  </si>
  <si>
    <t>四技二</t>
    <phoneticPr fontId="1" type="noConversion"/>
  </si>
  <si>
    <t>四技四</t>
    <phoneticPr fontId="1" type="noConversion"/>
  </si>
  <si>
    <t>工學院合計</t>
    <phoneticPr fontId="1" type="noConversion"/>
  </si>
  <si>
    <t>人文學院合計</t>
    <phoneticPr fontId="1" type="noConversion"/>
  </si>
  <si>
    <t>管理學院合計</t>
    <phoneticPr fontId="1" type="noConversion"/>
  </si>
  <si>
    <t>國際學院合計</t>
    <phoneticPr fontId="1" type="noConversion"/>
  </si>
  <si>
    <t>獸醫學院合計</t>
    <phoneticPr fontId="1" type="noConversion"/>
  </si>
  <si>
    <t>工學院</t>
    <phoneticPr fontId="1" type="noConversion"/>
  </si>
  <si>
    <t>管理學院</t>
    <phoneticPr fontId="1" type="noConversion"/>
  </si>
  <si>
    <t>人文學院</t>
    <phoneticPr fontId="1" type="noConversion"/>
  </si>
  <si>
    <t>國際學院</t>
    <phoneticPr fontId="1" type="noConversion"/>
  </si>
  <si>
    <t>獸醫學院</t>
    <phoneticPr fontId="1" type="noConversion"/>
  </si>
  <si>
    <t>輔導記錄表</t>
    <phoneticPr fontId="1" type="noConversion"/>
  </si>
  <si>
    <t>輔導記錄表</t>
    <phoneticPr fontId="1" type="noConversion"/>
  </si>
  <si>
    <t>輔導記錄表</t>
    <phoneticPr fontId="1" type="noConversion"/>
  </si>
  <si>
    <t>輔導記錄表</t>
    <phoneticPr fontId="1" type="noConversion"/>
  </si>
  <si>
    <t>輔導記錄表</t>
    <phoneticPr fontId="1" type="noConversion"/>
  </si>
  <si>
    <t>先進材料學程</t>
    <phoneticPr fontId="1" type="noConversion"/>
  </si>
  <si>
    <t>四技一</t>
    <phoneticPr fontId="1" type="noConversion"/>
  </si>
  <si>
    <t>系統送出時間</t>
    <phoneticPr fontId="1" type="noConversion"/>
  </si>
  <si>
    <t>系統送出時間</t>
    <phoneticPr fontId="1" type="noConversion"/>
  </si>
  <si>
    <t>陳庭堅</t>
    <phoneticPr fontId="1" type="noConversion"/>
  </si>
  <si>
    <t>碩一、碩二</t>
    <phoneticPr fontId="1" type="noConversion"/>
  </si>
  <si>
    <t>四技四A</t>
    <phoneticPr fontId="1" type="noConversion"/>
  </si>
  <si>
    <t>導生活動
成果表</t>
    <phoneticPr fontId="1" type="noConversion"/>
  </si>
  <si>
    <t>導生活動
成果表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</si>
  <si>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</si>
  <si>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</si>
  <si>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 </t>
    <phoneticPr fontId="1" type="noConversion"/>
  </si>
  <si>
    <t>林素汝</t>
    <phoneticPr fontId="1" type="noConversion"/>
  </si>
  <si>
    <t>梁佑慎</t>
    <phoneticPr fontId="1" type="noConversion"/>
  </si>
  <si>
    <t>陳建璋</t>
    <phoneticPr fontId="1" type="noConversion"/>
  </si>
  <si>
    <t>吳幸如</t>
    <phoneticPr fontId="1" type="noConversion"/>
  </si>
  <si>
    <t>洪國翔</t>
    <phoneticPr fontId="1" type="noConversion"/>
  </si>
  <si>
    <t>余祺</t>
    <phoneticPr fontId="1" type="noConversion"/>
  </si>
  <si>
    <t>楊國泰</t>
    <phoneticPr fontId="1" type="noConversion"/>
  </si>
  <si>
    <t>劉世華</t>
    <phoneticPr fontId="1" type="noConversion"/>
  </si>
  <si>
    <t>產專二</t>
    <phoneticPr fontId="1" type="noConversion"/>
  </si>
  <si>
    <t>沈朋志</t>
    <phoneticPr fontId="1" type="noConversion"/>
  </si>
  <si>
    <t>張秀鑾</t>
    <phoneticPr fontId="1" type="noConversion"/>
  </si>
  <si>
    <t>翁瑞奇</t>
    <phoneticPr fontId="1" type="noConversion"/>
  </si>
  <si>
    <t>陳志銘</t>
    <phoneticPr fontId="1" type="noConversion"/>
  </si>
  <si>
    <t>吳錫勳</t>
    <phoneticPr fontId="1" type="noConversion"/>
  </si>
  <si>
    <t>黃自毅</t>
    <phoneticPr fontId="1" type="noConversion"/>
  </si>
  <si>
    <t>江主惠</t>
    <phoneticPr fontId="1" type="noConversion"/>
  </si>
  <si>
    <t>曾珍</t>
    <phoneticPr fontId="1" type="noConversion"/>
  </si>
  <si>
    <t>華真</t>
    <phoneticPr fontId="1" type="noConversion"/>
  </si>
  <si>
    <t>陳麗鈴</t>
    <phoneticPr fontId="1" type="noConversion"/>
  </si>
  <si>
    <t>林宜賢</t>
    <phoneticPr fontId="1" type="noConversion"/>
  </si>
  <si>
    <t>陳文華</t>
    <phoneticPr fontId="1" type="noConversion"/>
  </si>
  <si>
    <t>鄭光哲</t>
    <phoneticPr fontId="1" type="noConversion"/>
  </si>
  <si>
    <t>吳立心</t>
    <phoneticPr fontId="1" type="noConversion"/>
  </si>
  <si>
    <t>林曉洪</t>
    <phoneticPr fontId="1" type="noConversion"/>
  </si>
  <si>
    <t>林芳銘</t>
    <phoneticPr fontId="1" type="noConversion"/>
  </si>
  <si>
    <t>馮俊豪</t>
    <phoneticPr fontId="1" type="noConversion"/>
  </si>
  <si>
    <t>黃俊傑</t>
    <phoneticPr fontId="1" type="noConversion"/>
  </si>
  <si>
    <t>陳建男</t>
    <phoneticPr fontId="1" type="noConversion"/>
  </si>
  <si>
    <t>林錦盛</t>
    <phoneticPr fontId="1" type="noConversion"/>
  </si>
  <si>
    <t>侯博倫</t>
    <phoneticPr fontId="1" type="noConversion"/>
  </si>
  <si>
    <t>龍暐</t>
    <phoneticPr fontId="1" type="noConversion"/>
  </si>
  <si>
    <t>碩二</t>
    <phoneticPr fontId="1" type="noConversion"/>
  </si>
  <si>
    <t>林鼎彥</t>
    <phoneticPr fontId="1" type="noConversion"/>
  </si>
  <si>
    <t>林俊男</t>
    <phoneticPr fontId="1" type="noConversion"/>
  </si>
  <si>
    <t>吳美莉</t>
    <phoneticPr fontId="1" type="noConversion"/>
  </si>
  <si>
    <t>林貞信</t>
    <phoneticPr fontId="1" type="noConversion"/>
  </si>
  <si>
    <t>蔡錦燕</t>
    <phoneticPr fontId="1" type="noConversion"/>
  </si>
  <si>
    <t>陳與國</t>
    <phoneticPr fontId="1" type="noConversion"/>
  </si>
  <si>
    <t>余旭勝</t>
    <phoneticPr fontId="1" type="noConversion"/>
  </si>
  <si>
    <t>邱秋霞</t>
    <phoneticPr fontId="1" type="noConversion"/>
  </si>
  <si>
    <t>產專一</t>
    <phoneticPr fontId="1" type="noConversion"/>
  </si>
  <si>
    <t>顏嘉宏</t>
    <phoneticPr fontId="1" type="noConversion"/>
  </si>
  <si>
    <t>蔡添順</t>
    <phoneticPr fontId="1" type="noConversion"/>
  </si>
  <si>
    <t>張珮君</t>
    <phoneticPr fontId="1" type="noConversion"/>
  </si>
  <si>
    <t>周映孜</t>
    <phoneticPr fontId="1" type="noConversion"/>
  </si>
  <si>
    <t>陳又嘉</t>
    <phoneticPr fontId="1" type="noConversion"/>
  </si>
  <si>
    <t>張萃媖</t>
    <phoneticPr fontId="1" type="noConversion"/>
  </si>
  <si>
    <t>黃國林</t>
    <phoneticPr fontId="1" type="noConversion"/>
  </si>
  <si>
    <t>黃武章</t>
    <phoneticPr fontId="1" type="noConversion"/>
  </si>
  <si>
    <t>林耀堅</t>
    <phoneticPr fontId="1" type="noConversion"/>
  </si>
  <si>
    <t>林宜弘</t>
    <phoneticPr fontId="1" type="noConversion"/>
  </si>
  <si>
    <t>簡文通</t>
    <phoneticPr fontId="1" type="noConversion"/>
  </si>
  <si>
    <t>產專二</t>
    <phoneticPr fontId="1" type="noConversion"/>
  </si>
  <si>
    <t>產專三</t>
    <phoneticPr fontId="1" type="noConversion"/>
  </si>
  <si>
    <t>產專一</t>
    <phoneticPr fontId="1" type="noConversion"/>
  </si>
  <si>
    <t>陳志堅</t>
    <phoneticPr fontId="1" type="noConversion"/>
  </si>
  <si>
    <t>張仲良</t>
    <phoneticPr fontId="1" type="noConversion"/>
  </si>
  <si>
    <t>吳瑋特</t>
    <phoneticPr fontId="1" type="noConversion"/>
  </si>
  <si>
    <t>楊樹榮</t>
    <phoneticPr fontId="1" type="noConversion"/>
  </si>
  <si>
    <t>四技二B</t>
    <phoneticPr fontId="1" type="noConversion"/>
  </si>
  <si>
    <t>江介倫</t>
    <phoneticPr fontId="1" type="noConversion"/>
  </si>
  <si>
    <t>張明彥</t>
    <phoneticPr fontId="1" type="noConversion"/>
  </si>
  <si>
    <t>梁茲程</t>
    <phoneticPr fontId="1" type="noConversion"/>
  </si>
  <si>
    <t>胡惠文</t>
    <phoneticPr fontId="1" type="noConversion"/>
  </si>
  <si>
    <t>陳勇全</t>
    <phoneticPr fontId="1" type="noConversion"/>
  </si>
  <si>
    <t>林鉉凱</t>
    <phoneticPr fontId="1" type="noConversion"/>
  </si>
  <si>
    <t>洪廷甫</t>
    <phoneticPr fontId="1" type="noConversion"/>
  </si>
  <si>
    <t>盧威華</t>
    <phoneticPr fontId="1" type="noConversion"/>
  </si>
  <si>
    <t>謝啟萬</t>
    <phoneticPr fontId="1" type="noConversion"/>
  </si>
  <si>
    <t>鄭秋桂</t>
    <phoneticPr fontId="1" type="noConversion"/>
  </si>
  <si>
    <t>陳唯珍</t>
    <phoneticPr fontId="1" type="noConversion"/>
  </si>
  <si>
    <t>柯雪琴</t>
    <phoneticPr fontId="1" type="noConversion"/>
  </si>
  <si>
    <t>產專四</t>
    <phoneticPr fontId="1" type="noConversion"/>
  </si>
  <si>
    <t>許志仲</t>
    <phoneticPr fontId="1" type="noConversion"/>
  </si>
  <si>
    <t>童曉儒</t>
    <phoneticPr fontId="1" type="noConversion"/>
  </si>
  <si>
    <t>龔旭陽</t>
    <phoneticPr fontId="1" type="noConversion"/>
  </si>
  <si>
    <t>劉書助</t>
    <phoneticPr fontId="1" type="noConversion"/>
  </si>
  <si>
    <t>蔡玉娟</t>
    <phoneticPr fontId="1" type="noConversion"/>
  </si>
  <si>
    <t>劉寧漢</t>
    <phoneticPr fontId="1" type="noConversion"/>
  </si>
  <si>
    <t>蔡正發</t>
    <phoneticPr fontId="1" type="noConversion"/>
  </si>
  <si>
    <t>樊台聖</t>
    <phoneticPr fontId="1" type="noConversion"/>
  </si>
  <si>
    <t>陳灯能</t>
    <phoneticPr fontId="1" type="noConversion"/>
  </si>
  <si>
    <t>邵敏華</t>
    <phoneticPr fontId="1" type="noConversion"/>
  </si>
  <si>
    <t>賴佳瑜</t>
    <phoneticPr fontId="1" type="noConversion"/>
  </si>
  <si>
    <t>何正斌</t>
    <phoneticPr fontId="1" type="noConversion"/>
  </si>
  <si>
    <t>吳繼澄</t>
    <phoneticPr fontId="1" type="noConversion"/>
  </si>
  <si>
    <t>林鉦棽</t>
  </si>
  <si>
    <t>陳佳誼</t>
    <phoneticPr fontId="1" type="noConversion"/>
  </si>
  <si>
    <t>周宛俞</t>
    <phoneticPr fontId="1" type="noConversion"/>
  </si>
  <si>
    <t>四技四</t>
    <phoneticPr fontId="1" type="noConversion"/>
  </si>
  <si>
    <t>潘璟靜</t>
    <phoneticPr fontId="1" type="noConversion"/>
  </si>
  <si>
    <t>蔡明憲</t>
  </si>
  <si>
    <t>林純雯</t>
    <phoneticPr fontId="1" type="noConversion"/>
  </si>
  <si>
    <t>陳敏弘</t>
    <phoneticPr fontId="1" type="noConversion"/>
  </si>
  <si>
    <t>陳家祥</t>
    <phoneticPr fontId="1" type="noConversion"/>
  </si>
  <si>
    <t>四技一</t>
    <phoneticPr fontId="1" type="noConversion"/>
  </si>
  <si>
    <t>休運系</t>
    <phoneticPr fontId="1" type="noConversion"/>
  </si>
  <si>
    <t>鄭峰茂</t>
    <phoneticPr fontId="1" type="noConversion"/>
  </si>
  <si>
    <t>劉子利</t>
    <phoneticPr fontId="1" type="noConversion"/>
  </si>
  <si>
    <t>徐錦興</t>
    <phoneticPr fontId="1" type="noConversion"/>
  </si>
  <si>
    <t>產專一</t>
    <phoneticPr fontId="1" type="noConversion"/>
  </si>
  <si>
    <t>產專二</t>
    <phoneticPr fontId="1" type="noConversion"/>
  </si>
  <si>
    <t>陳克豪</t>
  </si>
  <si>
    <t>王瀚陞</t>
    <phoneticPr fontId="1" type="noConversion"/>
  </si>
  <si>
    <t>白查理</t>
    <phoneticPr fontId="1" type="noConversion"/>
  </si>
  <si>
    <t>蔡明秀</t>
    <phoneticPr fontId="1" type="noConversion"/>
  </si>
  <si>
    <t>李俊忠</t>
    <phoneticPr fontId="1" type="noConversion"/>
  </si>
  <si>
    <t>林美貞</t>
    <phoneticPr fontId="1" type="noConversion"/>
  </si>
  <si>
    <t>曾儀芬</t>
    <phoneticPr fontId="1" type="noConversion"/>
  </si>
  <si>
    <t>張麗玉</t>
    <phoneticPr fontId="1" type="noConversion"/>
  </si>
  <si>
    <t>李聲吼</t>
    <phoneticPr fontId="1" type="noConversion"/>
  </si>
  <si>
    <t>李梁淑</t>
    <phoneticPr fontId="1" type="noConversion"/>
  </si>
  <si>
    <t>顏才博</t>
    <phoneticPr fontId="1" type="noConversion"/>
  </si>
  <si>
    <t>陳光堯</t>
    <phoneticPr fontId="1" type="noConversion"/>
  </si>
  <si>
    <t>廖世義</t>
  </si>
  <si>
    <t>鄭明珠</t>
    <phoneticPr fontId="1" type="noConversion"/>
  </si>
  <si>
    <t>林文琦</t>
    <phoneticPr fontId="1" type="noConversion"/>
  </si>
  <si>
    <t>楊忠達</t>
    <phoneticPr fontId="1" type="noConversion"/>
  </si>
  <si>
    <t>朱建宏</t>
    <phoneticPr fontId="1" type="noConversion"/>
  </si>
  <si>
    <t>院別</t>
    <phoneticPr fontId="1" type="noConversion"/>
  </si>
  <si>
    <t>動畜系</t>
    <phoneticPr fontId="1" type="noConversion"/>
  </si>
  <si>
    <t>王志強</t>
    <phoneticPr fontId="1" type="noConversion"/>
  </si>
  <si>
    <t>科技農業</t>
    <phoneticPr fontId="1" type="noConversion"/>
  </si>
  <si>
    <t>陳政治</t>
  </si>
  <si>
    <t>葉一隆</t>
  </si>
  <si>
    <t>產專一</t>
  </si>
  <si>
    <t>導生活動成果表</t>
    <phoneticPr fontId="1" type="noConversion"/>
  </si>
  <si>
    <t>家族</t>
    <phoneticPr fontId="1" type="noConversion"/>
  </si>
  <si>
    <t>班會、家族會議紀錄</t>
    <phoneticPr fontId="1" type="noConversion"/>
  </si>
  <si>
    <t>蔡建雄</t>
    <phoneticPr fontId="1" type="noConversion"/>
  </si>
  <si>
    <t>林章生</t>
    <phoneticPr fontId="1" type="noConversion"/>
  </si>
  <si>
    <t>徐文信</t>
    <phoneticPr fontId="1" type="noConversion"/>
  </si>
  <si>
    <t>蔡宜倫</t>
    <phoneticPr fontId="1" type="noConversion"/>
  </si>
  <si>
    <t>家族</t>
    <phoneticPr fontId="1" type="noConversion"/>
  </si>
  <si>
    <t>吳敏華</t>
    <phoneticPr fontId="1" type="noConversion"/>
  </si>
  <si>
    <t>碩一</t>
    <phoneticPr fontId="1" type="noConversion"/>
  </si>
  <si>
    <t>蘇秀慧</t>
    <phoneticPr fontId="1" type="noConversion"/>
  </si>
  <si>
    <t>管理學院</t>
    <phoneticPr fontId="1" type="noConversion"/>
  </si>
  <si>
    <t>國際學院</t>
    <phoneticPr fontId="1" type="noConversion"/>
  </si>
  <si>
    <t>已開總份數/應開總份數</t>
    <phoneticPr fontId="1" type="noConversion"/>
  </si>
  <si>
    <r>
      <t xml:space="preserve">EMBA </t>
    </r>
    <r>
      <rPr>
        <sz val="12"/>
        <color rgb="FF000000"/>
        <rFont val="標楷體"/>
        <family val="4"/>
        <charset val="136"/>
      </rPr>
      <t>(進)</t>
    </r>
    <phoneticPr fontId="1" type="noConversion"/>
  </si>
  <si>
    <t>碩專境外一</t>
    <phoneticPr fontId="1" type="noConversion"/>
  </si>
  <si>
    <t>系輔導會議(開會日期)</t>
    <phoneticPr fontId="1" type="noConversion"/>
  </si>
  <si>
    <t>系輔導會議(開會日期)</t>
    <phoneticPr fontId="1" type="noConversion"/>
  </si>
  <si>
    <t>導生活動成果表</t>
    <phoneticPr fontId="1" type="noConversion"/>
  </si>
  <si>
    <t>環工系</t>
    <phoneticPr fontId="1" type="noConversion"/>
  </si>
  <si>
    <t>農學院</t>
    <phoneticPr fontId="1" type="noConversion"/>
  </si>
  <si>
    <r>
      <t>註:「</t>
    </r>
    <r>
      <rPr>
        <sz val="12"/>
        <color rgb="FFFF0000"/>
        <rFont val="標楷體"/>
        <family val="4"/>
        <charset val="136"/>
      </rPr>
      <t>◎</t>
    </r>
    <r>
      <rPr>
        <sz val="12"/>
        <color theme="1"/>
        <rFont val="標楷體"/>
        <family val="4"/>
        <charset val="136"/>
      </rPr>
      <t>」家族導師制、「</t>
    </r>
    <r>
      <rPr>
        <sz val="12"/>
        <color rgb="FFFF0000"/>
        <rFont val="標楷體"/>
        <family val="4"/>
        <charset val="136"/>
      </rPr>
      <t>*</t>
    </r>
    <r>
      <rPr>
        <sz val="12"/>
        <color theme="1"/>
        <rFont val="新細明體"/>
        <family val="1"/>
        <charset val="136"/>
      </rPr>
      <t>○○○</t>
    </r>
    <r>
      <rPr>
        <sz val="12"/>
        <color rgb="FFFF0000"/>
        <rFont val="標楷體"/>
        <family val="4"/>
        <charset val="136"/>
      </rPr>
      <t>*</t>
    </r>
    <r>
      <rPr>
        <sz val="12"/>
        <color theme="1"/>
        <rFont val="標楷體"/>
        <family val="4"/>
        <charset val="136"/>
      </rPr>
      <t>」班級指導老師</t>
    </r>
    <phoneticPr fontId="1" type="noConversion"/>
  </si>
  <si>
    <t>應開
份數</t>
    <phoneticPr fontId="1" type="noConversion"/>
  </si>
  <si>
    <t>已開
份數</t>
    <phoneticPr fontId="1" type="noConversion"/>
  </si>
  <si>
    <t>已開
 份數</t>
    <phoneticPr fontId="1" type="noConversion"/>
  </si>
  <si>
    <t>王祥宇</t>
    <phoneticPr fontId="1" type="noConversion"/>
  </si>
  <si>
    <t>蘇蕙芬</t>
    <phoneticPr fontId="1" type="noConversion"/>
  </si>
  <si>
    <t xml:space="preserve"> </t>
    <phoneticPr fontId="1" type="noConversion"/>
  </si>
  <si>
    <t>陳美惠</t>
    <phoneticPr fontId="1" type="noConversion"/>
  </si>
  <si>
    <t>郭耀綸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</si>
  <si>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</si>
  <si>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</si>
  <si>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</si>
  <si>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</si>
  <si>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>林永鴻</t>
    <phoneticPr fontId="1" type="noConversion"/>
  </si>
  <si>
    <t>海青38</t>
    <phoneticPr fontId="1" type="noConversion"/>
  </si>
  <si>
    <t>彭劭于</t>
    <phoneticPr fontId="1" type="noConversion"/>
  </si>
  <si>
    <t>楊茹媛</t>
    <phoneticPr fontId="1" type="noConversion"/>
  </si>
  <si>
    <t>陳淑恩</t>
    <phoneticPr fontId="1" type="noConversion"/>
  </si>
  <si>
    <t>賴顯松</t>
    <phoneticPr fontId="1" type="noConversion"/>
  </si>
  <si>
    <t>許衷源</t>
    <phoneticPr fontId="1" type="noConversion"/>
  </si>
  <si>
    <t>技職所</t>
    <phoneticPr fontId="1" type="noConversion"/>
  </si>
  <si>
    <t>家族</t>
    <phoneticPr fontId="1" type="noConversion"/>
  </si>
  <si>
    <t>林昭男</t>
    <phoneticPr fontId="1" type="noConversion"/>
  </si>
  <si>
    <t>魏浚紘</t>
    <phoneticPr fontId="1" type="noConversion"/>
  </si>
  <si>
    <t>黃馨慧</t>
    <phoneticPr fontId="1" type="noConversion"/>
  </si>
  <si>
    <t>陳勇全</t>
    <phoneticPr fontId="1" type="noConversion"/>
  </si>
  <si>
    <t>羅希哲</t>
    <phoneticPr fontId="1" type="noConversion"/>
  </si>
  <si>
    <t>陳晧隆</t>
    <phoneticPr fontId="1" type="noConversion"/>
  </si>
  <si>
    <t>朱純燕</t>
    <phoneticPr fontId="1" type="noConversion"/>
  </si>
  <si>
    <t>陳永祥</t>
    <phoneticPr fontId="1" type="noConversion"/>
  </si>
  <si>
    <t xml:space="preserve">生輔組教官交安宣導    </t>
    <phoneticPr fontId="1" type="noConversion"/>
  </si>
  <si>
    <t xml:space="preserve">生輔組教官交安宣導   </t>
    <phoneticPr fontId="1" type="noConversion"/>
  </si>
  <si>
    <t>生輔組教官交安宣導</t>
    <phoneticPr fontId="1" type="noConversion"/>
  </si>
  <si>
    <t xml:space="preserve">生輔組教官交安宣導      </t>
    <phoneticPr fontId="1" type="noConversion"/>
  </si>
  <si>
    <t>幼保系</t>
    <phoneticPr fontId="1" type="noConversion"/>
  </si>
  <si>
    <t>張宮熊</t>
    <phoneticPr fontId="1" type="noConversion"/>
  </si>
  <si>
    <t>陳與國</t>
    <phoneticPr fontId="1" type="noConversion"/>
  </si>
  <si>
    <t>楊永裕</t>
    <phoneticPr fontId="1" type="noConversion"/>
  </si>
  <si>
    <t>吳立心</t>
    <phoneticPr fontId="1" type="noConversion"/>
  </si>
  <si>
    <t>江主惠</t>
    <phoneticPr fontId="1" type="noConversion"/>
  </si>
  <si>
    <t>楊永裕</t>
    <phoneticPr fontId="1" type="noConversion"/>
  </si>
  <si>
    <t>林盈宏</t>
    <phoneticPr fontId="1" type="noConversion"/>
  </si>
  <si>
    <t>產專一</t>
    <phoneticPr fontId="1" type="noConversion"/>
  </si>
  <si>
    <t>黃俊傑</t>
    <phoneticPr fontId="1" type="noConversion"/>
  </si>
  <si>
    <t>鄭文騰</t>
    <phoneticPr fontId="1" type="noConversion"/>
  </si>
  <si>
    <t>吳宗孟</t>
    <phoneticPr fontId="1" type="noConversion"/>
  </si>
  <si>
    <t>四技三</t>
    <phoneticPr fontId="1" type="noConversion"/>
  </si>
  <si>
    <t>陳英男</t>
    <phoneticPr fontId="1" type="noConversion"/>
  </si>
  <si>
    <t>趙雲洋</t>
  </si>
  <si>
    <t>林汶鑫</t>
    <phoneticPr fontId="1" type="noConversion"/>
  </si>
  <si>
    <t>產專四</t>
    <phoneticPr fontId="1" type="noConversion"/>
  </si>
  <si>
    <t>范貴珠</t>
    <phoneticPr fontId="1" type="noConversion"/>
  </si>
  <si>
    <t>蔡文田</t>
    <phoneticPr fontId="1" type="noConversion"/>
  </si>
  <si>
    <t>四技進二</t>
    <phoneticPr fontId="1" type="noConversion"/>
  </si>
  <si>
    <t>四技進三</t>
    <phoneticPr fontId="1" type="noConversion"/>
  </si>
  <si>
    <t>林資哲</t>
    <phoneticPr fontId="1" type="noConversion"/>
  </si>
  <si>
    <t>劉展冏</t>
    <phoneticPr fontId="1" type="noConversion"/>
  </si>
  <si>
    <t>郭嘉信</t>
    <phoneticPr fontId="1" type="noConversion"/>
  </si>
  <si>
    <t>楊季清</t>
    <phoneticPr fontId="1" type="noConversion"/>
  </si>
  <si>
    <t>許祥純</t>
    <phoneticPr fontId="1" type="noConversion"/>
  </si>
  <si>
    <t>廖遠東</t>
    <phoneticPr fontId="1" type="noConversion"/>
  </si>
  <si>
    <t>產專二</t>
    <phoneticPr fontId="1" type="noConversion"/>
  </si>
  <si>
    <t>徐志宏</t>
    <phoneticPr fontId="1" type="noConversion"/>
  </si>
  <si>
    <t>胡紹揚</t>
    <phoneticPr fontId="1" type="noConversion"/>
  </si>
  <si>
    <t>邱春惠</t>
    <phoneticPr fontId="1" type="noConversion"/>
  </si>
  <si>
    <t>陳冠中</t>
    <phoneticPr fontId="1" type="noConversion"/>
  </si>
  <si>
    <t>黃益助</t>
    <phoneticPr fontId="1" type="noConversion"/>
  </si>
  <si>
    <t>趙浩然</t>
    <phoneticPr fontId="1" type="noConversion"/>
  </si>
  <si>
    <t>吳上立</t>
    <phoneticPr fontId="1" type="noConversion"/>
  </si>
  <si>
    <t>張清水</t>
    <phoneticPr fontId="1" type="noConversion"/>
  </si>
  <si>
    <t>王栢村</t>
    <phoneticPr fontId="1" type="noConversion"/>
  </si>
  <si>
    <t>李柏旻</t>
    <phoneticPr fontId="1" type="noConversion"/>
  </si>
  <si>
    <t>苗志銘</t>
    <phoneticPr fontId="1" type="noConversion"/>
  </si>
  <si>
    <t>陳韋誠</t>
    <phoneticPr fontId="1" type="noConversion"/>
  </si>
  <si>
    <t>徐文信</t>
    <phoneticPr fontId="1" type="noConversion"/>
  </si>
  <si>
    <t>盧俊愷</t>
    <phoneticPr fontId="1" type="noConversion"/>
  </si>
  <si>
    <t>楊樹榮</t>
    <phoneticPr fontId="1" type="noConversion"/>
  </si>
  <si>
    <t>產專二</t>
    <phoneticPr fontId="1" type="noConversion"/>
  </si>
  <si>
    <t>葉文正</t>
    <phoneticPr fontId="1" type="noConversion"/>
  </si>
  <si>
    <t>四技三</t>
    <phoneticPr fontId="1" type="noConversion"/>
  </si>
  <si>
    <t>曾光宏</t>
    <phoneticPr fontId="1" type="noConversion"/>
  </si>
  <si>
    <t>曹龍泉</t>
    <phoneticPr fontId="1" type="noConversion"/>
  </si>
  <si>
    <t>李英杰</t>
    <phoneticPr fontId="1" type="noConversion"/>
  </si>
  <si>
    <t>林俊男</t>
    <phoneticPr fontId="1" type="noConversion"/>
  </si>
  <si>
    <t>趙修霈</t>
    <phoneticPr fontId="1" type="noConversion"/>
  </si>
  <si>
    <t>張慧珍</t>
  </si>
  <si>
    <t>劉敏興</t>
    <phoneticPr fontId="1" type="noConversion"/>
  </si>
  <si>
    <t>曾筱懿</t>
    <phoneticPr fontId="1" type="noConversion"/>
  </si>
  <si>
    <t>蘇泰盛</t>
    <phoneticPr fontId="1" type="noConversion"/>
  </si>
  <si>
    <t>林勢敏</t>
    <phoneticPr fontId="1" type="noConversion"/>
  </si>
  <si>
    <t>科管所</t>
    <phoneticPr fontId="1" type="noConversion"/>
  </si>
  <si>
    <t>李祥林</t>
    <phoneticPr fontId="1" type="noConversion"/>
  </si>
  <si>
    <t>陳韻珊</t>
    <phoneticPr fontId="1" type="noConversion"/>
  </si>
  <si>
    <t>陳寬裕</t>
    <phoneticPr fontId="1" type="noConversion"/>
  </si>
  <si>
    <t>何華欽</t>
    <phoneticPr fontId="1" type="noConversion"/>
  </si>
  <si>
    <t>林宏陽</t>
    <phoneticPr fontId="1" type="noConversion"/>
  </si>
  <si>
    <t>碩一</t>
    <phoneticPr fontId="1" type="noConversion"/>
  </si>
  <si>
    <t>碩專一</t>
    <phoneticPr fontId="1" type="noConversion"/>
  </si>
  <si>
    <t>曾純純</t>
    <phoneticPr fontId="1" type="noConversion"/>
  </si>
  <si>
    <t>陳金諾</t>
    <phoneticPr fontId="1" type="noConversion"/>
  </si>
  <si>
    <t>李伊嘉</t>
    <phoneticPr fontId="1" type="noConversion"/>
  </si>
  <si>
    <t>莊秀琪</t>
    <phoneticPr fontId="1" type="noConversion"/>
  </si>
  <si>
    <t>楊忠達</t>
    <phoneticPr fontId="1" type="noConversion"/>
  </si>
  <si>
    <t>四技二A</t>
    <phoneticPr fontId="1" type="noConversion"/>
  </si>
  <si>
    <t>四技三A</t>
    <phoneticPr fontId="1" type="noConversion"/>
  </si>
  <si>
    <t>四技三B</t>
    <phoneticPr fontId="1" type="noConversion"/>
  </si>
  <si>
    <t>陳金諾</t>
    <phoneticPr fontId="1" type="noConversion"/>
  </si>
  <si>
    <t>邱亞伯</t>
    <phoneticPr fontId="1" type="noConversion"/>
  </si>
  <si>
    <t>賴佳瑜</t>
    <phoneticPr fontId="1" type="noConversion"/>
  </si>
  <si>
    <t>黃朝欽</t>
    <phoneticPr fontId="1" type="noConversion"/>
  </si>
  <si>
    <t>李錦育</t>
    <phoneticPr fontId="1" type="noConversion"/>
  </si>
  <si>
    <t>唐琦</t>
    <phoneticPr fontId="1" type="noConversion"/>
  </si>
  <si>
    <t>陳灯能</t>
    <phoneticPr fontId="1" type="noConversion"/>
  </si>
  <si>
    <t>碩一、二       共同指導老師</t>
    <phoneticPr fontId="1" type="noConversion"/>
  </si>
  <si>
    <t>洪宗乾</t>
    <phoneticPr fontId="1" type="noConversion"/>
  </si>
  <si>
    <t>楊璧琿</t>
    <phoneticPr fontId="1" type="noConversion"/>
  </si>
  <si>
    <t>鄭富元</t>
    <phoneticPr fontId="1" type="noConversion"/>
  </si>
  <si>
    <t>產專三</t>
    <phoneticPr fontId="1" type="noConversion"/>
  </si>
  <si>
    <t>(實習)</t>
  </si>
  <si>
    <t>薛招治</t>
    <phoneticPr fontId="1" type="noConversion"/>
  </si>
  <si>
    <t>盧惠敏</t>
    <phoneticPr fontId="1" type="noConversion"/>
  </si>
  <si>
    <t>三A、四A共同   指導老師</t>
    <phoneticPr fontId="1" type="noConversion"/>
  </si>
  <si>
    <t>郭素蕙</t>
    <phoneticPr fontId="1" type="noConversion"/>
  </si>
  <si>
    <t>碩一、碩二     共同指導老師</t>
    <phoneticPr fontId="1" type="noConversion"/>
  </si>
  <si>
    <t>翁韶蓮</t>
    <phoneticPr fontId="1" type="noConversion"/>
  </si>
  <si>
    <t>黃倉海</t>
    <phoneticPr fontId="1" type="noConversion"/>
  </si>
  <si>
    <t>黃至君</t>
    <phoneticPr fontId="1" type="noConversion"/>
  </si>
  <si>
    <t>吳錫勳</t>
  </si>
  <si>
    <t>姜庭隆</t>
  </si>
  <si>
    <t>陳念慈</t>
  </si>
  <si>
    <t>趙志燁</t>
  </si>
  <si>
    <t>陳建興</t>
  </si>
  <si>
    <t>余長宸</t>
  </si>
  <si>
    <t>楊榮華</t>
    <phoneticPr fontId="1" type="noConversion"/>
  </si>
  <si>
    <t>王仕圖</t>
  </si>
  <si>
    <t>海青39</t>
    <phoneticPr fontId="1" type="noConversion"/>
  </si>
  <si>
    <t>(實習)</t>
    <phoneticPr fontId="1" type="noConversion"/>
  </si>
  <si>
    <t>(實習)</t>
    <phoneticPr fontId="1" type="noConversion"/>
  </si>
  <si>
    <t>龔得安</t>
    <phoneticPr fontId="1" type="noConversion"/>
  </si>
  <si>
    <t>海青39</t>
    <phoneticPr fontId="1" type="noConversion"/>
  </si>
  <si>
    <t>翁珮怡</t>
    <phoneticPr fontId="1" type="noConversion"/>
  </si>
  <si>
    <t>鍾秋悅</t>
    <phoneticPr fontId="1" type="noConversion"/>
  </si>
  <si>
    <t>鄭秋桂</t>
    <phoneticPr fontId="1" type="noConversion"/>
  </si>
  <si>
    <t>碩專二A</t>
    <phoneticPr fontId="1" type="noConversion"/>
  </si>
  <si>
    <t>黃文琪</t>
    <phoneticPr fontId="1" type="noConversion"/>
  </si>
  <si>
    <t>(實習)1</t>
    <phoneticPr fontId="1" type="noConversion"/>
  </si>
  <si>
    <t>(實習)</t>
    <phoneticPr fontId="1" type="noConversion"/>
  </si>
  <si>
    <t>2020/3/3(紙本)</t>
    <phoneticPr fontId="1" type="noConversion"/>
  </si>
  <si>
    <t>國立屏東科技大學 108-2 班級、家族會議記錄暨班級業務統計表</t>
    <phoneticPr fontId="1" type="noConversion"/>
  </si>
  <si>
    <t>國立屏東科技大學 108-2 班級、家族會議記錄暨班級業務統計表</t>
    <phoneticPr fontId="1" type="noConversion"/>
  </si>
  <si>
    <t>(實習)</t>
    <phoneticPr fontId="1" type="noConversion"/>
  </si>
  <si>
    <t>高莫森</t>
    <phoneticPr fontId="1" type="noConversion"/>
  </si>
  <si>
    <t>陳和賢</t>
    <phoneticPr fontId="1" type="noConversion"/>
  </si>
  <si>
    <t>吳嘉俊</t>
    <phoneticPr fontId="1" type="noConversion"/>
  </si>
  <si>
    <t>(實習)</t>
    <phoneticPr fontId="1" type="noConversion"/>
  </si>
  <si>
    <t>余長宸</t>
    <phoneticPr fontId="1" type="noConversion"/>
  </si>
  <si>
    <t>碩一、二共同指導</t>
    <phoneticPr fontId="1" type="noConversion"/>
  </si>
  <si>
    <t>(實習)</t>
    <phoneticPr fontId="1" type="noConversion"/>
  </si>
  <si>
    <t>巫昌陽</t>
    <phoneticPr fontId="1" type="noConversion"/>
  </si>
  <si>
    <t>◎師資培育中心</t>
    <phoneticPr fontId="1" type="noConversion"/>
  </si>
  <si>
    <t>廖婉鈞</t>
    <phoneticPr fontId="1" type="noConversion"/>
  </si>
  <si>
    <t>周保男</t>
    <phoneticPr fontId="1" type="noConversion"/>
  </si>
  <si>
    <t>林儒緯</t>
    <phoneticPr fontId="1" type="noConversion"/>
  </si>
  <si>
    <t>吳東霖</t>
    <phoneticPr fontId="1" type="noConversion"/>
  </si>
  <si>
    <t>(實習)2</t>
    <phoneticPr fontId="1" type="noConversion"/>
  </si>
  <si>
    <t>國立屏東科技大學  108-2  班級、家族會議記錄暨班級業務統計表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</si>
</sst>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0\)"/>
    <numFmt numFmtId="177" formatCode="0_);\(0\)"/>
  </numFmts>
  <fonts count="1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name val="標楷體"/>
      <family val="4"/>
      <charset val="136"/>
    </font>
    <font>
      <b/>
      <sz val="15"/>
      <color theme="1"/>
      <name val="標楷體"/>
      <family val="4"/>
      <charset val="136"/>
    </font>
    <font>
      <sz val="12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i/>
      <sz val="12"/>
      <color rgb="FF7F7F7F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1"/>
      <name val="標楷體"/>
      <family val="4"/>
      <charset val="136"/>
    </font>
    <font>
      <sz val="11"/>
      <color rgb="FFFF0000"/>
      <name val="標楷體"/>
      <family val="4"/>
      <charset val="136"/>
    </font>
    <font>
      <sz val="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7DEFC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84">
    <xf numFmtId="0" fontId="0" fillId="0" borderId="0" xfId="0">
      <alignment vertical="center"/>
    </xf>
    <xf numFmtId="176" fontId="2" fillId="0" borderId="5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7" fillId="0" borderId="6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76" fontId="2" fillId="4" borderId="6" xfId="0" applyNumberFormat="1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 wrapText="1"/>
    </xf>
    <xf numFmtId="0" fontId="2" fillId="8" borderId="31" xfId="0" applyFont="1" applyFill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76" fontId="7" fillId="4" borderId="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/>
    </xf>
    <xf numFmtId="14" fontId="7" fillId="0" borderId="36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4" fontId="11" fillId="0" borderId="36" xfId="0" applyNumberFormat="1" applyFont="1" applyBorder="1" applyAlignment="1">
      <alignment horizontal="center" vertical="center" wrapText="1"/>
    </xf>
    <xf numFmtId="14" fontId="2" fillId="0" borderId="36" xfId="0" applyNumberFormat="1" applyFont="1" applyBorder="1" applyAlignment="1">
      <alignment horizontal="center" vertical="center" wrapText="1"/>
    </xf>
    <xf numFmtId="14" fontId="2" fillId="0" borderId="35" xfId="0" applyNumberFormat="1" applyFont="1" applyBorder="1" applyAlignment="1">
      <alignment horizontal="center" vertical="center" wrapText="1"/>
    </xf>
    <xf numFmtId="14" fontId="2" fillId="0" borderId="38" xfId="0" applyNumberFormat="1" applyFont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1" fontId="2" fillId="0" borderId="40" xfId="0" applyNumberFormat="1" applyFont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 wrapText="1"/>
    </xf>
    <xf numFmtId="1" fontId="7" fillId="0" borderId="40" xfId="0" applyNumberFormat="1" applyFont="1" applyBorder="1" applyAlignment="1">
      <alignment horizontal="center" vertical="center" wrapText="1"/>
    </xf>
    <xf numFmtId="176" fontId="7" fillId="0" borderId="22" xfId="0" applyNumberFormat="1" applyFont="1" applyBorder="1" applyAlignment="1">
      <alignment horizontal="center" vertical="center" wrapText="1"/>
    </xf>
    <xf numFmtId="176" fontId="2" fillId="0" borderId="40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4" fontId="5" fillId="0" borderId="18" xfId="0" applyNumberFormat="1" applyFont="1" applyBorder="1" applyAlignment="1">
      <alignment horizontal="center" vertical="center" wrapText="1"/>
    </xf>
    <xf numFmtId="14" fontId="2" fillId="0" borderId="37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14" fontId="2" fillId="0" borderId="35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7" fillId="0" borderId="4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14" fontId="4" fillId="0" borderId="18" xfId="0" applyNumberFormat="1" applyFont="1" applyBorder="1" applyAlignment="1">
      <alignment horizontal="center" vertical="center" wrapText="1"/>
    </xf>
    <xf numFmtId="14" fontId="4" fillId="0" borderId="18" xfId="0" applyNumberFormat="1" applyFont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14" fontId="5" fillId="0" borderId="43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4" fontId="2" fillId="0" borderId="35" xfId="0" applyNumberFormat="1" applyFont="1" applyBorder="1" applyAlignment="1">
      <alignment horizontal="center" vertical="center" wrapText="1"/>
    </xf>
    <xf numFmtId="14" fontId="2" fillId="0" borderId="3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1" fontId="2" fillId="0" borderId="40" xfId="0" applyNumberFormat="1" applyFont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4" fontId="2" fillId="0" borderId="37" xfId="0" applyNumberFormat="1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0" borderId="40" xfId="0" applyNumberFormat="1" applyFont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14" fontId="14" fillId="0" borderId="6" xfId="0" applyNumberFormat="1" applyFont="1" applyBorder="1" applyAlignment="1">
      <alignment vertical="center" wrapText="1"/>
    </xf>
    <xf numFmtId="14" fontId="7" fillId="0" borderId="6" xfId="0" applyNumberFormat="1" applyFont="1" applyBorder="1" applyAlignment="1">
      <alignment horizontal="right" vertical="center" wrapText="1"/>
    </xf>
    <xf numFmtId="14" fontId="14" fillId="0" borderId="6" xfId="0" applyNumberFormat="1" applyFont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" fontId="7" fillId="9" borderId="6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4" fontId="7" fillId="0" borderId="45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4" fontId="7" fillId="0" borderId="38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" fontId="2" fillId="0" borderId="45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 wrapText="1"/>
    </xf>
    <xf numFmtId="14" fontId="7" fillId="0" borderId="45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76" fontId="11" fillId="4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vertical="center" wrapText="1"/>
    </xf>
    <xf numFmtId="14" fontId="5" fillId="0" borderId="3" xfId="0" applyNumberFormat="1" applyFont="1" applyBorder="1" applyAlignment="1">
      <alignment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4" fontId="7" fillId="0" borderId="45" xfId="0" applyNumberFormat="1" applyFont="1" applyBorder="1" applyAlignment="1">
      <alignment horizontal="center" vertical="center" wrapText="1"/>
    </xf>
    <xf numFmtId="14" fontId="14" fillId="0" borderId="6" xfId="0" applyNumberFormat="1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46" xfId="0" applyNumberFormat="1" applyFont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4" fillId="0" borderId="48" xfId="0" applyNumberFormat="1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1" fontId="2" fillId="0" borderId="40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2" fillId="0" borderId="37" xfId="0" applyNumberFormat="1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/>
    </xf>
    <xf numFmtId="14" fontId="2" fillId="0" borderId="35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5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7" borderId="41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17" fillId="0" borderId="37" xfId="0" applyNumberFormat="1" applyFont="1" applyBorder="1" applyAlignment="1">
      <alignment horizontal="center" vertical="center" wrapText="1"/>
    </xf>
    <xf numFmtId="14" fontId="7" fillId="0" borderId="33" xfId="0" applyNumberFormat="1" applyFont="1" applyBorder="1" applyAlignment="1">
      <alignment horizontal="center" vertical="center" wrapText="1"/>
    </xf>
    <xf numFmtId="14" fontId="7" fillId="0" borderId="3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1" fontId="2" fillId="0" borderId="40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14" fontId="16" fillId="0" borderId="6" xfId="0" applyNumberFormat="1" applyFont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13" fillId="0" borderId="6" xfId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11" fillId="0" borderId="45" xfId="0" applyNumberFormat="1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</cellXfs>
  <cellStyles count="2">
    <cellStyle name="一般" xfId="0" builtinId="0"/>
    <cellStyle name="說明文字" xfId="1" builtinId="53"/>
  </cellStyles>
  <dxfs count="0"/>
  <tableStyles count="0" defaultTableStyle="TableStyleMedium2" defaultPivotStyle="PivotStyleLight16"/>
  <colors>
    <mruColors>
      <color rgb="FFFF7C80"/>
      <color rgb="FFF7DEFC"/>
      <color rgb="FFFF9999"/>
      <color rgb="FFDCFC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132"/>
  <sheetViews>
    <sheetView zoomScaleNormal="10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E30" sqref="E30"/>
    </sheetView>
  </sheetViews>
  <sheetFormatPr defaultRowHeight="16.5"/>
  <cols>
    <col min="1" max="1" width="7.375" style="4" customWidth="1"/>
    <col min="2" max="2" width="7.5" style="4" customWidth="1"/>
    <col min="3" max="3" width="11.875" style="4" customWidth="1"/>
    <col min="4" max="4" width="15.75" style="4" customWidth="1"/>
    <col min="5" max="5" width="10.125" style="28" customWidth="1"/>
    <col min="6" max="7" width="7.5" style="31" customWidth="1"/>
    <col min="8" max="8" width="0.125" style="4" customWidth="1"/>
    <col min="9" max="9" width="14.625" style="31" customWidth="1"/>
    <col min="10" max="10" width="14.125" style="31" customWidth="1"/>
    <col min="11" max="16384" width="9" style="4"/>
  </cols>
  <sheetData>
    <row r="1" spans="1:10" ht="20.25">
      <c r="A1" s="232" t="s">
        <v>515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20.25">
      <c r="A2" s="232" t="s">
        <v>366</v>
      </c>
      <c r="B2" s="232"/>
      <c r="C2" s="232"/>
      <c r="D2" s="232"/>
      <c r="E2" s="232"/>
      <c r="F2" s="232"/>
      <c r="G2" s="232"/>
      <c r="H2" s="232"/>
      <c r="I2" s="232"/>
      <c r="J2" s="232"/>
    </row>
    <row r="3" spans="1:10" ht="17.25" thickBot="1">
      <c r="A3" s="233" t="s">
        <v>367</v>
      </c>
      <c r="B3" s="233"/>
      <c r="C3" s="233"/>
      <c r="D3" s="233"/>
      <c r="E3" s="233"/>
      <c r="F3" s="233"/>
      <c r="G3" s="233"/>
      <c r="H3" s="233"/>
      <c r="I3" s="233"/>
      <c r="J3" s="233"/>
    </row>
    <row r="4" spans="1:10" ht="33.75" customHeight="1" thickBot="1">
      <c r="A4" s="236" t="s">
        <v>339</v>
      </c>
      <c r="B4" s="236" t="s">
        <v>1</v>
      </c>
      <c r="C4" s="244" t="s">
        <v>362</v>
      </c>
      <c r="D4" s="236" t="s">
        <v>2</v>
      </c>
      <c r="E4" s="236" t="s">
        <v>3</v>
      </c>
      <c r="F4" s="237" t="s">
        <v>48</v>
      </c>
      <c r="G4" s="237"/>
      <c r="H4" s="237"/>
      <c r="I4" s="238" t="s">
        <v>364</v>
      </c>
      <c r="J4" s="239" t="s">
        <v>203</v>
      </c>
    </row>
    <row r="5" spans="1:10" ht="17.25" customHeight="1" thickBot="1">
      <c r="A5" s="236"/>
      <c r="B5" s="236"/>
      <c r="C5" s="244"/>
      <c r="D5" s="236"/>
      <c r="E5" s="236"/>
      <c r="F5" s="241" t="s">
        <v>368</v>
      </c>
      <c r="G5" s="241" t="s">
        <v>369</v>
      </c>
      <c r="H5" s="237" t="s">
        <v>397</v>
      </c>
      <c r="I5" s="238"/>
      <c r="J5" s="239"/>
    </row>
    <row r="6" spans="1:10" ht="17.25" thickBot="1">
      <c r="A6" s="236"/>
      <c r="B6" s="236"/>
      <c r="C6" s="244"/>
      <c r="D6" s="236"/>
      <c r="E6" s="236"/>
      <c r="F6" s="241"/>
      <c r="G6" s="241"/>
      <c r="H6" s="237"/>
      <c r="I6" s="112" t="s">
        <v>52</v>
      </c>
      <c r="J6" s="113" t="s">
        <v>210</v>
      </c>
    </row>
    <row r="7" spans="1:10" ht="17.25" customHeight="1" thickBot="1">
      <c r="A7" s="192" t="s">
        <v>4</v>
      </c>
      <c r="B7" s="191" t="s">
        <v>50</v>
      </c>
      <c r="C7" s="193"/>
      <c r="D7" s="13" t="s">
        <v>5</v>
      </c>
      <c r="E7" s="13" t="s">
        <v>416</v>
      </c>
      <c r="F7" s="32">
        <v>4</v>
      </c>
      <c r="G7" s="185">
        <v>1</v>
      </c>
      <c r="H7" s="114"/>
      <c r="I7" s="49"/>
      <c r="J7" s="49"/>
    </row>
    <row r="8" spans="1:10" ht="17.25" customHeight="1" thickBot="1">
      <c r="A8" s="192"/>
      <c r="B8" s="191"/>
      <c r="C8" s="193"/>
      <c r="D8" s="13" t="s">
        <v>7</v>
      </c>
      <c r="E8" s="13" t="s">
        <v>415</v>
      </c>
      <c r="F8" s="32">
        <v>4</v>
      </c>
      <c r="G8" s="186">
        <v>1</v>
      </c>
      <c r="H8" s="114"/>
      <c r="I8" s="49"/>
      <c r="J8" s="49">
        <v>43942</v>
      </c>
    </row>
    <row r="9" spans="1:10" ht="17.25" customHeight="1" thickBot="1">
      <c r="A9" s="192"/>
      <c r="B9" s="191"/>
      <c r="C9" s="193"/>
      <c r="D9" s="13" t="s">
        <v>8</v>
      </c>
      <c r="E9" s="13" t="s">
        <v>220</v>
      </c>
      <c r="F9" s="32">
        <v>4</v>
      </c>
      <c r="G9" s="186">
        <v>2</v>
      </c>
      <c r="H9" s="114"/>
      <c r="I9" s="49"/>
      <c r="J9" s="49"/>
    </row>
    <row r="10" spans="1:10" ht="17.25" customHeight="1" thickBot="1">
      <c r="A10" s="192"/>
      <c r="B10" s="191"/>
      <c r="C10" s="193"/>
      <c r="D10" s="13" t="s">
        <v>10</v>
      </c>
      <c r="E10" s="13" t="s">
        <v>221</v>
      </c>
      <c r="F10" s="32">
        <v>4</v>
      </c>
      <c r="G10" s="186">
        <v>2</v>
      </c>
      <c r="H10" s="114"/>
      <c r="I10" s="49"/>
      <c r="J10" s="49"/>
    </row>
    <row r="11" spans="1:10" ht="17.25" customHeight="1" thickBot="1">
      <c r="A11" s="192"/>
      <c r="B11" s="191"/>
      <c r="C11" s="193"/>
      <c r="D11" s="13" t="s">
        <v>12</v>
      </c>
      <c r="E11" s="13" t="s">
        <v>6</v>
      </c>
      <c r="F11" s="32">
        <v>4</v>
      </c>
      <c r="G11" s="186">
        <v>2</v>
      </c>
      <c r="H11" s="114"/>
      <c r="I11" s="172"/>
      <c r="J11" s="49"/>
    </row>
    <row r="12" spans="1:10" ht="17.25" customHeight="1" thickBot="1">
      <c r="A12" s="192"/>
      <c r="B12" s="191"/>
      <c r="C12" s="193"/>
      <c r="D12" s="13" t="s">
        <v>13</v>
      </c>
      <c r="E12" s="13" t="s">
        <v>492</v>
      </c>
      <c r="F12" s="32">
        <v>0</v>
      </c>
      <c r="G12" s="186" t="s">
        <v>504</v>
      </c>
      <c r="H12" s="115"/>
      <c r="I12" s="49"/>
      <c r="J12" s="49">
        <v>43964</v>
      </c>
    </row>
    <row r="13" spans="1:10" ht="17.25" customHeight="1" thickBot="1">
      <c r="A13" s="192"/>
      <c r="B13" s="191"/>
      <c r="C13" s="193"/>
      <c r="D13" s="13" t="s">
        <v>14</v>
      </c>
      <c r="E13" s="13" t="s">
        <v>9</v>
      </c>
      <c r="F13" s="32">
        <v>4</v>
      </c>
      <c r="G13" s="186">
        <v>4</v>
      </c>
      <c r="H13" s="114"/>
      <c r="I13" s="49"/>
      <c r="J13" s="49"/>
    </row>
    <row r="14" spans="1:10" ht="17.25" customHeight="1" thickBot="1">
      <c r="A14" s="192"/>
      <c r="B14" s="191"/>
      <c r="C14" s="193"/>
      <c r="D14" s="13" t="s">
        <v>15</v>
      </c>
      <c r="E14" s="13" t="s">
        <v>11</v>
      </c>
      <c r="F14" s="32">
        <v>4</v>
      </c>
      <c r="G14" s="186"/>
      <c r="H14" s="114"/>
      <c r="I14" s="49"/>
      <c r="J14" s="49"/>
    </row>
    <row r="15" spans="1:10" ht="17.25" customHeight="1" thickBot="1">
      <c r="A15" s="192"/>
      <c r="B15" s="191"/>
      <c r="C15" s="193"/>
      <c r="D15" s="13" t="s">
        <v>16</v>
      </c>
      <c r="E15" s="230" t="s">
        <v>380</v>
      </c>
      <c r="F15" s="215">
        <v>4</v>
      </c>
      <c r="G15" s="215"/>
      <c r="H15" s="114"/>
      <c r="I15" s="177">
        <v>43895</v>
      </c>
      <c r="J15" s="49"/>
    </row>
    <row r="16" spans="1:10" ht="17.25" customHeight="1" thickBot="1">
      <c r="A16" s="192"/>
      <c r="B16" s="191"/>
      <c r="C16" s="193"/>
      <c r="D16" s="13" t="s">
        <v>17</v>
      </c>
      <c r="E16" s="230"/>
      <c r="F16" s="203"/>
      <c r="G16" s="202"/>
      <c r="H16" s="114"/>
      <c r="I16" s="177">
        <v>43896</v>
      </c>
      <c r="J16" s="49"/>
    </row>
    <row r="17" spans="1:17" ht="17.25" customHeight="1" thickBot="1">
      <c r="A17" s="192"/>
      <c r="B17" s="191"/>
      <c r="C17" s="193"/>
      <c r="D17" s="43" t="s">
        <v>381</v>
      </c>
      <c r="E17" s="27" t="s">
        <v>18</v>
      </c>
      <c r="F17" s="32">
        <v>4</v>
      </c>
      <c r="G17" s="190">
        <v>2</v>
      </c>
      <c r="H17" s="114"/>
      <c r="I17" s="49"/>
      <c r="J17" s="49"/>
    </row>
    <row r="18" spans="1:17" ht="17.25" customHeight="1" thickBot="1">
      <c r="A18" s="192"/>
      <c r="B18" s="191"/>
      <c r="C18" s="193"/>
      <c r="D18" s="43" t="s">
        <v>506</v>
      </c>
      <c r="E18" s="175" t="s">
        <v>507</v>
      </c>
      <c r="F18" s="173">
        <v>4</v>
      </c>
      <c r="G18" s="190">
        <v>3</v>
      </c>
      <c r="H18" s="174"/>
      <c r="I18" s="172"/>
      <c r="J18" s="172"/>
    </row>
    <row r="19" spans="1:17" ht="17.25" customHeight="1" thickBot="1">
      <c r="A19" s="192"/>
      <c r="B19" s="191"/>
      <c r="C19" s="193"/>
      <c r="D19" s="43" t="s">
        <v>417</v>
      </c>
      <c r="E19" s="27" t="s">
        <v>19</v>
      </c>
      <c r="F19" s="32">
        <v>4</v>
      </c>
      <c r="G19" s="190"/>
      <c r="H19" s="114"/>
      <c r="I19" s="49"/>
      <c r="J19" s="49"/>
    </row>
    <row r="20" spans="1:17" ht="17.25" customHeight="1" thickBot="1">
      <c r="A20" s="192"/>
      <c r="B20" s="191"/>
      <c r="C20" s="193"/>
      <c r="D20" s="43" t="s">
        <v>20</v>
      </c>
      <c r="E20" s="211" t="s">
        <v>529</v>
      </c>
      <c r="F20" s="197">
        <v>4</v>
      </c>
      <c r="G20" s="204"/>
      <c r="H20" s="196"/>
      <c r="I20" s="49"/>
      <c r="J20" s="49"/>
    </row>
    <row r="21" spans="1:17" ht="17.25" customHeight="1" thickBot="1">
      <c r="A21" s="192"/>
      <c r="B21" s="191"/>
      <c r="C21" s="193"/>
      <c r="D21" s="43" t="s">
        <v>21</v>
      </c>
      <c r="E21" s="211"/>
      <c r="F21" s="197"/>
      <c r="G21" s="204"/>
      <c r="H21" s="196"/>
      <c r="I21" s="49"/>
      <c r="J21" s="49"/>
    </row>
    <row r="22" spans="1:17" ht="17.25" customHeight="1" thickBot="1">
      <c r="A22" s="192"/>
      <c r="B22" s="191" t="s">
        <v>22</v>
      </c>
      <c r="C22" s="193"/>
      <c r="D22" s="13" t="s">
        <v>23</v>
      </c>
      <c r="E22" s="27" t="s">
        <v>390</v>
      </c>
      <c r="F22" s="32">
        <v>4</v>
      </c>
      <c r="G22" s="186"/>
      <c r="H22" s="114"/>
      <c r="I22" s="49"/>
      <c r="J22" s="49"/>
    </row>
    <row r="23" spans="1:17" ht="17.25" customHeight="1" thickBot="1">
      <c r="A23" s="192"/>
      <c r="B23" s="191"/>
      <c r="C23" s="193"/>
      <c r="D23" s="13" t="s">
        <v>24</v>
      </c>
      <c r="E23" s="27" t="s">
        <v>176</v>
      </c>
      <c r="F23" s="32">
        <v>4</v>
      </c>
      <c r="G23" s="186">
        <v>1</v>
      </c>
      <c r="H23" s="114"/>
      <c r="I23" s="49"/>
      <c r="J23" s="49"/>
      <c r="Q23" s="4" t="s">
        <v>217</v>
      </c>
    </row>
    <row r="24" spans="1:17" ht="17.25" customHeight="1" thickBot="1">
      <c r="A24" s="192"/>
      <c r="B24" s="191"/>
      <c r="C24" s="193"/>
      <c r="D24" s="13" t="s">
        <v>25</v>
      </c>
      <c r="E24" s="27" t="s">
        <v>222</v>
      </c>
      <c r="F24" s="32">
        <v>4</v>
      </c>
      <c r="G24" s="186"/>
      <c r="H24" s="116"/>
      <c r="I24" s="172">
        <v>43948</v>
      </c>
      <c r="J24" s="49"/>
    </row>
    <row r="25" spans="1:17" ht="17.25" thickBot="1">
      <c r="A25" s="192"/>
      <c r="B25" s="191"/>
      <c r="C25" s="193"/>
      <c r="D25" s="13" t="s">
        <v>26</v>
      </c>
      <c r="E25" s="27" t="s">
        <v>223</v>
      </c>
      <c r="F25" s="32">
        <v>4</v>
      </c>
      <c r="G25" s="186">
        <v>2</v>
      </c>
      <c r="H25" s="114"/>
      <c r="I25" s="49"/>
      <c r="J25" s="117"/>
    </row>
    <row r="26" spans="1:17" ht="17.25" customHeight="1" thickBot="1">
      <c r="A26" s="192"/>
      <c r="B26" s="191"/>
      <c r="C26" s="193"/>
      <c r="D26" s="108" t="s">
        <v>355</v>
      </c>
      <c r="E26" s="211" t="s">
        <v>341</v>
      </c>
      <c r="F26" s="215">
        <v>4</v>
      </c>
      <c r="G26" s="245"/>
      <c r="H26" s="114"/>
      <c r="I26" s="151"/>
      <c r="J26" s="49"/>
    </row>
    <row r="27" spans="1:17" ht="17.25" customHeight="1" thickBot="1">
      <c r="A27" s="192"/>
      <c r="B27" s="191"/>
      <c r="C27" s="193"/>
      <c r="D27" s="108" t="s">
        <v>53</v>
      </c>
      <c r="E27" s="211"/>
      <c r="F27" s="203"/>
      <c r="G27" s="195"/>
      <c r="H27" s="114"/>
      <c r="I27" s="152"/>
      <c r="J27" s="49"/>
    </row>
    <row r="28" spans="1:17" ht="17.25" customHeight="1" thickBot="1">
      <c r="A28" s="192"/>
      <c r="B28" s="191"/>
      <c r="C28" s="193"/>
      <c r="D28" s="207" t="s">
        <v>480</v>
      </c>
      <c r="E28" s="27" t="s">
        <v>175</v>
      </c>
      <c r="F28" s="70">
        <v>2</v>
      </c>
      <c r="G28" s="35"/>
      <c r="H28" s="114"/>
      <c r="I28" s="205"/>
      <c r="J28" s="234"/>
    </row>
    <row r="29" spans="1:17" ht="17.25" customHeight="1" thickBot="1">
      <c r="A29" s="192"/>
      <c r="B29" s="191"/>
      <c r="C29" s="193"/>
      <c r="D29" s="200"/>
      <c r="E29" s="27" t="s">
        <v>374</v>
      </c>
      <c r="F29" s="70">
        <v>2</v>
      </c>
      <c r="G29" s="35"/>
      <c r="H29" s="114"/>
      <c r="I29" s="205"/>
      <c r="J29" s="234"/>
    </row>
    <row r="30" spans="1:17" ht="17.25" customHeight="1" thickBot="1">
      <c r="A30" s="192"/>
      <c r="B30" s="191"/>
      <c r="C30" s="193"/>
      <c r="D30" s="200"/>
      <c r="E30" s="27" t="s">
        <v>224</v>
      </c>
      <c r="F30" s="70">
        <v>2</v>
      </c>
      <c r="G30" s="35"/>
      <c r="H30" s="114"/>
      <c r="I30" s="205"/>
      <c r="J30" s="234"/>
    </row>
    <row r="31" spans="1:17" ht="17.25" customHeight="1" thickBot="1">
      <c r="A31" s="192"/>
      <c r="B31" s="191"/>
      <c r="C31" s="193"/>
      <c r="D31" s="200"/>
      <c r="E31" s="27" t="s">
        <v>375</v>
      </c>
      <c r="F31" s="70">
        <v>2</v>
      </c>
      <c r="G31" s="35"/>
      <c r="H31" s="114"/>
      <c r="I31" s="205"/>
      <c r="J31" s="234"/>
    </row>
    <row r="32" spans="1:17" ht="17.25" customHeight="1" thickBot="1">
      <c r="A32" s="192"/>
      <c r="B32" s="191"/>
      <c r="C32" s="193"/>
      <c r="D32" s="200"/>
      <c r="E32" s="27" t="s">
        <v>418</v>
      </c>
      <c r="F32" s="70">
        <v>2</v>
      </c>
      <c r="G32" s="35"/>
      <c r="H32" s="114"/>
      <c r="I32" s="205"/>
      <c r="J32" s="234"/>
    </row>
    <row r="33" spans="1:11" ht="17.25" customHeight="1" thickBot="1">
      <c r="A33" s="192"/>
      <c r="B33" s="191"/>
      <c r="C33" s="193"/>
      <c r="D33" s="200"/>
      <c r="E33" s="27" t="s">
        <v>419</v>
      </c>
      <c r="F33" s="70">
        <v>2</v>
      </c>
      <c r="G33" s="35"/>
      <c r="H33" s="114"/>
      <c r="I33" s="205"/>
      <c r="J33" s="234"/>
    </row>
    <row r="34" spans="1:11" ht="17.25" customHeight="1" thickBot="1">
      <c r="A34" s="192"/>
      <c r="B34" s="208" t="s">
        <v>27</v>
      </c>
      <c r="C34" s="213"/>
      <c r="D34" s="192" t="s">
        <v>23</v>
      </c>
      <c r="E34" s="13" t="s">
        <v>411</v>
      </c>
      <c r="F34" s="197">
        <v>4</v>
      </c>
      <c r="G34" s="197">
        <v>2</v>
      </c>
      <c r="H34" s="196"/>
      <c r="I34" s="194"/>
      <c r="J34" s="49"/>
    </row>
    <row r="35" spans="1:11" ht="17.25" customHeight="1" thickBot="1">
      <c r="A35" s="192"/>
      <c r="B35" s="209"/>
      <c r="C35" s="247"/>
      <c r="D35" s="192"/>
      <c r="E35" s="13" t="s">
        <v>412</v>
      </c>
      <c r="F35" s="197"/>
      <c r="G35" s="197"/>
      <c r="H35" s="196"/>
      <c r="I35" s="194"/>
      <c r="J35" s="49"/>
    </row>
    <row r="36" spans="1:11" ht="17.25" customHeight="1" thickBot="1">
      <c r="A36" s="192"/>
      <c r="B36" s="209"/>
      <c r="C36" s="247"/>
      <c r="D36" s="166" t="s">
        <v>24</v>
      </c>
      <c r="E36" s="13" t="s">
        <v>338</v>
      </c>
      <c r="F36" s="167">
        <v>4</v>
      </c>
      <c r="G36" s="189">
        <v>1</v>
      </c>
      <c r="H36" s="171"/>
      <c r="I36" s="170"/>
      <c r="J36" s="49"/>
    </row>
    <row r="37" spans="1:11" ht="17.25" customHeight="1" thickBot="1">
      <c r="A37" s="192"/>
      <c r="B37" s="209"/>
      <c r="C37" s="247"/>
      <c r="D37" s="192" t="s">
        <v>413</v>
      </c>
      <c r="E37" s="79" t="s">
        <v>29</v>
      </c>
      <c r="F37" s="197">
        <v>4</v>
      </c>
      <c r="G37" s="197"/>
      <c r="H37" s="196"/>
      <c r="I37" s="194"/>
      <c r="J37" s="49"/>
    </row>
    <row r="38" spans="1:11" ht="17.25" customHeight="1" thickBot="1">
      <c r="A38" s="192"/>
      <c r="B38" s="209"/>
      <c r="C38" s="247"/>
      <c r="D38" s="200"/>
      <c r="E38" s="79" t="s">
        <v>28</v>
      </c>
      <c r="F38" s="200"/>
      <c r="G38" s="195"/>
      <c r="H38" s="200"/>
      <c r="I38" s="200"/>
      <c r="J38" s="49"/>
      <c r="K38" s="95"/>
    </row>
    <row r="39" spans="1:11" ht="17.25" customHeight="1" thickBot="1">
      <c r="A39" s="192"/>
      <c r="B39" s="209"/>
      <c r="C39" s="247"/>
      <c r="D39" s="240" t="s">
        <v>54</v>
      </c>
      <c r="E39" s="79" t="s">
        <v>30</v>
      </c>
      <c r="F39" s="192">
        <v>0</v>
      </c>
      <c r="G39" s="197" t="s">
        <v>517</v>
      </c>
      <c r="H39" s="196"/>
      <c r="I39" s="194"/>
      <c r="J39" s="49"/>
    </row>
    <row r="40" spans="1:11" ht="17.25" customHeight="1" thickBot="1">
      <c r="A40" s="192"/>
      <c r="B40" s="209"/>
      <c r="C40" s="247"/>
      <c r="D40" s="200"/>
      <c r="E40" s="13" t="s">
        <v>414</v>
      </c>
      <c r="F40" s="200"/>
      <c r="G40" s="195"/>
      <c r="H40" s="200"/>
      <c r="I40" s="200"/>
      <c r="J40" s="49">
        <v>43953</v>
      </c>
      <c r="K40" s="95"/>
    </row>
    <row r="41" spans="1:11" ht="17.25" customHeight="1" thickBot="1">
      <c r="A41" s="192"/>
      <c r="B41" s="209"/>
      <c r="C41" s="247"/>
      <c r="D41" s="27" t="s">
        <v>55</v>
      </c>
      <c r="E41" s="246" t="s">
        <v>491</v>
      </c>
      <c r="F41" s="215">
        <v>4</v>
      </c>
      <c r="G41" s="208"/>
      <c r="H41" s="118"/>
      <c r="I41" s="49"/>
      <c r="J41" s="49"/>
      <c r="K41" s="95"/>
    </row>
    <row r="42" spans="1:11" ht="20.25" customHeight="1" thickBot="1">
      <c r="A42" s="192"/>
      <c r="B42" s="209"/>
      <c r="C42" s="247"/>
      <c r="D42" s="176" t="s">
        <v>251</v>
      </c>
      <c r="E42" s="203"/>
      <c r="F42" s="203"/>
      <c r="G42" s="202"/>
      <c r="H42" s="114"/>
      <c r="I42" s="172"/>
      <c r="J42" s="49"/>
    </row>
    <row r="43" spans="1:11" ht="17.25" customHeight="1" thickBot="1">
      <c r="A43" s="192"/>
      <c r="B43" s="191" t="s">
        <v>340</v>
      </c>
      <c r="C43" s="193"/>
      <c r="D43" s="13" t="s">
        <v>23</v>
      </c>
      <c r="E43" s="13" t="s">
        <v>483</v>
      </c>
      <c r="F43" s="32">
        <v>3</v>
      </c>
      <c r="G43" s="186">
        <v>2</v>
      </c>
      <c r="H43" s="114"/>
      <c r="I43" s="49"/>
      <c r="J43" s="49">
        <v>43965</v>
      </c>
    </row>
    <row r="44" spans="1:11" ht="17.25" customHeight="1" thickBot="1">
      <c r="A44" s="192"/>
      <c r="B44" s="191"/>
      <c r="C44" s="193"/>
      <c r="D44" s="13" t="s">
        <v>24</v>
      </c>
      <c r="E44" s="27" t="s">
        <v>227</v>
      </c>
      <c r="F44" s="32">
        <v>3</v>
      </c>
      <c r="G44" s="186">
        <v>2</v>
      </c>
      <c r="H44" s="114"/>
      <c r="I44" s="49"/>
      <c r="J44" s="139"/>
    </row>
    <row r="45" spans="1:11" ht="17.25" customHeight="1" thickBot="1">
      <c r="A45" s="192"/>
      <c r="B45" s="191"/>
      <c r="C45" s="193"/>
      <c r="D45" s="13" t="s">
        <v>25</v>
      </c>
      <c r="E45" s="27" t="s">
        <v>226</v>
      </c>
      <c r="F45" s="32">
        <v>3</v>
      </c>
      <c r="G45" s="186">
        <v>3</v>
      </c>
      <c r="H45" s="114"/>
      <c r="I45" s="49">
        <v>43955</v>
      </c>
      <c r="J45" s="139">
        <v>43957</v>
      </c>
    </row>
    <row r="46" spans="1:11" ht="17.25" customHeight="1" thickBot="1">
      <c r="A46" s="192"/>
      <c r="B46" s="191"/>
      <c r="C46" s="193"/>
      <c r="D46" s="13" t="s">
        <v>26</v>
      </c>
      <c r="E46" s="27" t="s">
        <v>382</v>
      </c>
      <c r="F46" s="32">
        <v>0</v>
      </c>
      <c r="G46" s="186" t="s">
        <v>485</v>
      </c>
      <c r="H46" s="114"/>
      <c r="I46" s="49"/>
      <c r="J46" s="139">
        <v>43935</v>
      </c>
    </row>
    <row r="47" spans="1:11" ht="17.25" customHeight="1" thickBot="1">
      <c r="A47" s="192"/>
      <c r="B47" s="191"/>
      <c r="C47" s="193"/>
      <c r="D47" s="13" t="s">
        <v>16</v>
      </c>
      <c r="E47" s="230" t="s">
        <v>494</v>
      </c>
      <c r="F47" s="32">
        <v>3</v>
      </c>
      <c r="G47" s="186">
        <v>5</v>
      </c>
      <c r="H47" s="114"/>
      <c r="I47" s="49">
        <v>43942</v>
      </c>
      <c r="J47" s="49"/>
    </row>
    <row r="48" spans="1:11" ht="17.25" customHeight="1" thickBot="1">
      <c r="A48" s="192"/>
      <c r="B48" s="191"/>
      <c r="C48" s="193"/>
      <c r="D48" s="13" t="s">
        <v>17</v>
      </c>
      <c r="E48" s="230"/>
      <c r="F48" s="32">
        <v>3</v>
      </c>
      <c r="G48" s="186">
        <v>4</v>
      </c>
      <c r="H48" s="114"/>
      <c r="I48" s="49">
        <v>43937</v>
      </c>
      <c r="J48" s="49"/>
    </row>
    <row r="49" spans="1:10" ht="17.25" customHeight="1" thickBot="1">
      <c r="A49" s="192"/>
      <c r="B49" s="191"/>
      <c r="C49" s="193"/>
      <c r="D49" s="207" t="s">
        <v>32</v>
      </c>
      <c r="E49" s="27" t="s">
        <v>225</v>
      </c>
      <c r="F49" s="70">
        <v>2</v>
      </c>
      <c r="G49" s="35">
        <v>1</v>
      </c>
      <c r="H49" s="114"/>
      <c r="I49" s="243"/>
      <c r="J49" s="49"/>
    </row>
    <row r="50" spans="1:10" ht="17.25" customHeight="1" thickBot="1">
      <c r="A50" s="192"/>
      <c r="B50" s="191"/>
      <c r="C50" s="193"/>
      <c r="D50" s="207"/>
      <c r="E50" s="27" t="s">
        <v>229</v>
      </c>
      <c r="F50" s="70">
        <v>2</v>
      </c>
      <c r="G50" s="35">
        <v>1</v>
      </c>
      <c r="H50" s="114"/>
      <c r="I50" s="243"/>
      <c r="J50" s="49"/>
    </row>
    <row r="51" spans="1:10" ht="17.25" customHeight="1" thickBot="1">
      <c r="A51" s="192"/>
      <c r="B51" s="191"/>
      <c r="C51" s="193"/>
      <c r="D51" s="207"/>
      <c r="E51" s="27" t="s">
        <v>230</v>
      </c>
      <c r="F51" s="70">
        <v>2</v>
      </c>
      <c r="G51" s="35">
        <v>1</v>
      </c>
      <c r="H51" s="114"/>
      <c r="I51" s="243"/>
      <c r="J51" s="49"/>
    </row>
    <row r="52" spans="1:10" ht="17.25" customHeight="1" thickBot="1">
      <c r="A52" s="192"/>
      <c r="B52" s="191"/>
      <c r="C52" s="193"/>
      <c r="D52" s="207"/>
      <c r="E52" s="27" t="s">
        <v>227</v>
      </c>
      <c r="F52" s="70">
        <v>2</v>
      </c>
      <c r="G52" s="35"/>
      <c r="H52" s="114"/>
      <c r="I52" s="243"/>
      <c r="J52" s="49"/>
    </row>
    <row r="53" spans="1:10" ht="17.25" customHeight="1" thickBot="1">
      <c r="A53" s="192"/>
      <c r="B53" s="191"/>
      <c r="C53" s="193"/>
      <c r="D53" s="207"/>
      <c r="E53" s="27" t="s">
        <v>231</v>
      </c>
      <c r="F53" s="70">
        <v>2</v>
      </c>
      <c r="G53" s="35">
        <v>1</v>
      </c>
      <c r="H53" s="114"/>
      <c r="I53" s="243"/>
      <c r="J53" s="139"/>
    </row>
    <row r="54" spans="1:10" ht="17.25" customHeight="1" thickBot="1">
      <c r="A54" s="192"/>
      <c r="B54" s="191"/>
      <c r="C54" s="193"/>
      <c r="D54" s="207"/>
      <c r="E54" s="27" t="s">
        <v>232</v>
      </c>
      <c r="F54" s="70">
        <v>2</v>
      </c>
      <c r="G54" s="35"/>
      <c r="H54" s="114"/>
      <c r="I54" s="243"/>
      <c r="J54" s="49"/>
    </row>
    <row r="55" spans="1:10" ht="17.25" customHeight="1" thickBot="1">
      <c r="A55" s="192"/>
      <c r="B55" s="191"/>
      <c r="C55" s="193"/>
      <c r="D55" s="207"/>
      <c r="E55" s="27" t="s">
        <v>233</v>
      </c>
      <c r="F55" s="70">
        <v>2</v>
      </c>
      <c r="G55" s="35">
        <v>2</v>
      </c>
      <c r="H55" s="114"/>
      <c r="I55" s="243"/>
      <c r="J55" s="49"/>
    </row>
    <row r="56" spans="1:10" ht="17.25" customHeight="1" thickBot="1">
      <c r="A56" s="192"/>
      <c r="B56" s="191"/>
      <c r="C56" s="193"/>
      <c r="D56" s="207"/>
      <c r="E56" s="27" t="s">
        <v>382</v>
      </c>
      <c r="F56" s="70">
        <v>2</v>
      </c>
      <c r="G56" s="35">
        <v>2</v>
      </c>
      <c r="H56" s="114"/>
      <c r="I56" s="243"/>
      <c r="J56" s="49"/>
    </row>
    <row r="57" spans="1:10" ht="17.25" customHeight="1" thickBot="1">
      <c r="A57" s="192"/>
      <c r="B57" s="191"/>
      <c r="C57" s="193"/>
      <c r="D57" s="207"/>
      <c r="E57" s="27" t="s">
        <v>226</v>
      </c>
      <c r="F57" s="70">
        <v>2</v>
      </c>
      <c r="G57" s="35">
        <v>1</v>
      </c>
      <c r="H57" s="114"/>
      <c r="I57" s="243"/>
      <c r="J57" s="49"/>
    </row>
    <row r="58" spans="1:10" ht="17.25" customHeight="1" thickBot="1">
      <c r="A58" s="192"/>
      <c r="B58" s="191"/>
      <c r="C58" s="193"/>
      <c r="D58" s="207"/>
      <c r="E58" s="27" t="s">
        <v>234</v>
      </c>
      <c r="F58" s="70">
        <v>2</v>
      </c>
      <c r="G58" s="35"/>
      <c r="H58" s="114"/>
      <c r="I58" s="243"/>
      <c r="J58" s="49"/>
    </row>
    <row r="59" spans="1:10" ht="17.25" customHeight="1" thickBot="1">
      <c r="A59" s="192"/>
      <c r="B59" s="191"/>
      <c r="C59" s="193"/>
      <c r="D59" s="207"/>
      <c r="E59" s="13" t="s">
        <v>483</v>
      </c>
      <c r="F59" s="70">
        <v>2</v>
      </c>
      <c r="G59" s="35"/>
      <c r="H59" s="115"/>
      <c r="I59" s="243"/>
      <c r="J59" s="49"/>
    </row>
    <row r="60" spans="1:10" ht="17.25" customHeight="1" thickBot="1">
      <c r="A60" s="192"/>
      <c r="B60" s="191"/>
      <c r="C60" s="193"/>
      <c r="D60" s="43" t="s">
        <v>484</v>
      </c>
      <c r="E60" s="27" t="s">
        <v>31</v>
      </c>
      <c r="F60" s="32">
        <v>0</v>
      </c>
      <c r="G60" s="190" t="s">
        <v>485</v>
      </c>
      <c r="H60" s="116"/>
      <c r="I60" s="49"/>
      <c r="J60" s="49"/>
    </row>
    <row r="61" spans="1:10" ht="17.25" customHeight="1" thickBot="1">
      <c r="A61" s="192"/>
      <c r="B61" s="191" t="s">
        <v>33</v>
      </c>
      <c r="C61" s="193"/>
      <c r="D61" s="13" t="s">
        <v>23</v>
      </c>
      <c r="E61" s="13" t="s">
        <v>405</v>
      </c>
      <c r="F61" s="32">
        <v>3</v>
      </c>
      <c r="G61" s="186"/>
      <c r="H61" s="115"/>
      <c r="I61" s="49"/>
      <c r="J61" s="49"/>
    </row>
    <row r="62" spans="1:10" ht="17.25" customHeight="1" thickBot="1">
      <c r="A62" s="192"/>
      <c r="B62" s="191"/>
      <c r="C62" s="193"/>
      <c r="D62" s="13" t="s">
        <v>24</v>
      </c>
      <c r="E62" s="13" t="s">
        <v>235</v>
      </c>
      <c r="F62" s="181">
        <v>3</v>
      </c>
      <c r="G62" s="186">
        <v>1</v>
      </c>
      <c r="H62" s="114"/>
      <c r="I62" s="49"/>
      <c r="J62" s="49"/>
    </row>
    <row r="63" spans="1:10" ht="25.5" customHeight="1" thickBot="1">
      <c r="A63" s="192"/>
      <c r="B63" s="191"/>
      <c r="C63" s="193"/>
      <c r="D63" s="108" t="s">
        <v>56</v>
      </c>
      <c r="E63" s="13" t="s">
        <v>404</v>
      </c>
      <c r="F63" s="181">
        <v>3</v>
      </c>
      <c r="G63" s="187">
        <v>1</v>
      </c>
      <c r="H63" s="114"/>
      <c r="I63" s="49"/>
      <c r="J63" s="49"/>
    </row>
    <row r="64" spans="1:10" ht="17.25" customHeight="1" thickBot="1">
      <c r="A64" s="192"/>
      <c r="B64" s="191"/>
      <c r="C64" s="193"/>
      <c r="D64" s="108" t="s">
        <v>54</v>
      </c>
      <c r="E64" s="13" t="s">
        <v>236</v>
      </c>
      <c r="F64" s="181">
        <v>3</v>
      </c>
      <c r="G64" s="186">
        <v>3</v>
      </c>
      <c r="H64" s="114"/>
      <c r="I64" s="49"/>
      <c r="J64" s="49"/>
    </row>
    <row r="65" spans="1:13" ht="17.25" customHeight="1" thickBot="1">
      <c r="A65" s="192"/>
      <c r="B65" s="191"/>
      <c r="C65" s="193"/>
      <c r="D65" s="207" t="s">
        <v>488</v>
      </c>
      <c r="E65" s="13" t="s">
        <v>238</v>
      </c>
      <c r="F65" s="70">
        <v>2</v>
      </c>
      <c r="G65" s="35"/>
      <c r="H65" s="114"/>
      <c r="I65" s="205"/>
      <c r="J65" s="205"/>
    </row>
    <row r="66" spans="1:13" ht="17.25" customHeight="1" thickBot="1">
      <c r="A66" s="192"/>
      <c r="B66" s="191"/>
      <c r="C66" s="193"/>
      <c r="D66" s="207"/>
      <c r="E66" s="10" t="s">
        <v>239</v>
      </c>
      <c r="F66" s="70">
        <v>2</v>
      </c>
      <c r="G66" s="35"/>
      <c r="H66" s="114"/>
      <c r="I66" s="205"/>
      <c r="J66" s="234"/>
    </row>
    <row r="67" spans="1:13" ht="17.25" customHeight="1" thickBot="1">
      <c r="A67" s="192"/>
      <c r="B67" s="191"/>
      <c r="C67" s="193"/>
      <c r="D67" s="207"/>
      <c r="E67" s="10" t="s">
        <v>240</v>
      </c>
      <c r="F67" s="70">
        <v>2</v>
      </c>
      <c r="G67" s="35"/>
      <c r="H67" s="114"/>
      <c r="I67" s="205"/>
      <c r="J67" s="234"/>
    </row>
    <row r="68" spans="1:13" ht="17.25" customHeight="1" thickBot="1">
      <c r="A68" s="192"/>
      <c r="B68" s="191"/>
      <c r="C68" s="193"/>
      <c r="D68" s="207"/>
      <c r="E68" s="10" t="s">
        <v>407</v>
      </c>
      <c r="F68" s="70">
        <v>2</v>
      </c>
      <c r="G68" s="35"/>
      <c r="H68" s="114"/>
      <c r="I68" s="205"/>
      <c r="J68" s="234"/>
    </row>
    <row r="69" spans="1:13" ht="17.25" customHeight="1" thickBot="1">
      <c r="A69" s="192"/>
      <c r="B69" s="191"/>
      <c r="C69" s="193"/>
      <c r="D69" s="207"/>
      <c r="E69" s="10" t="s">
        <v>408</v>
      </c>
      <c r="F69" s="70">
        <v>2</v>
      </c>
      <c r="G69" s="35"/>
      <c r="H69" s="114"/>
      <c r="I69" s="205"/>
      <c r="J69" s="234"/>
    </row>
    <row r="70" spans="1:13" ht="17.25" customHeight="1" thickBot="1">
      <c r="A70" s="192"/>
      <c r="B70" s="191"/>
      <c r="C70" s="193"/>
      <c r="D70" s="207"/>
      <c r="E70" s="10" t="s">
        <v>266</v>
      </c>
      <c r="F70" s="70">
        <v>2</v>
      </c>
      <c r="G70" s="35">
        <v>1</v>
      </c>
      <c r="H70" s="114"/>
      <c r="I70" s="205"/>
      <c r="J70" s="234"/>
    </row>
    <row r="71" spans="1:13" ht="21.75" customHeight="1" thickBot="1">
      <c r="A71" s="192"/>
      <c r="B71" s="191"/>
      <c r="C71" s="193"/>
      <c r="D71" s="207"/>
      <c r="E71" s="10" t="s">
        <v>241</v>
      </c>
      <c r="F71" s="70">
        <v>2</v>
      </c>
      <c r="G71" s="35"/>
      <c r="H71" s="114"/>
      <c r="I71" s="205"/>
      <c r="J71" s="234"/>
    </row>
    <row r="72" spans="1:13" ht="17.25" customHeight="1" thickBot="1">
      <c r="A72" s="192"/>
      <c r="B72" s="191"/>
      <c r="C72" s="193"/>
      <c r="D72" s="207"/>
      <c r="E72" s="13" t="s">
        <v>237</v>
      </c>
      <c r="F72" s="70">
        <v>2</v>
      </c>
      <c r="G72" s="35"/>
      <c r="H72" s="114"/>
      <c r="I72" s="205"/>
      <c r="J72" s="234"/>
    </row>
    <row r="73" spans="1:13" ht="17.25" customHeight="1" thickBot="1">
      <c r="A73" s="192"/>
      <c r="B73" s="191"/>
      <c r="C73" s="193"/>
      <c r="D73" s="207"/>
      <c r="E73" s="13" t="s">
        <v>236</v>
      </c>
      <c r="F73" s="70">
        <v>2</v>
      </c>
      <c r="G73" s="35"/>
      <c r="H73" s="114"/>
      <c r="I73" s="205"/>
      <c r="J73" s="234"/>
    </row>
    <row r="74" spans="1:13" ht="17.25" customHeight="1" thickBot="1">
      <c r="A74" s="192"/>
      <c r="B74" s="191"/>
      <c r="C74" s="193"/>
      <c r="D74" s="207"/>
      <c r="E74" s="13" t="s">
        <v>406</v>
      </c>
      <c r="F74" s="70">
        <v>2</v>
      </c>
      <c r="G74" s="35"/>
      <c r="H74" s="114"/>
      <c r="I74" s="234"/>
      <c r="J74" s="234"/>
    </row>
    <row r="75" spans="1:13" ht="17.25" customHeight="1" thickBot="1">
      <c r="A75" s="192"/>
      <c r="B75" s="191"/>
      <c r="C75" s="193"/>
      <c r="D75" s="200"/>
      <c r="E75" s="10" t="s">
        <v>242</v>
      </c>
      <c r="F75" s="70">
        <v>2</v>
      </c>
      <c r="G75" s="35"/>
      <c r="H75" s="114"/>
      <c r="I75" s="235"/>
      <c r="J75" s="235"/>
    </row>
    <row r="76" spans="1:13" ht="26.25" customHeight="1" thickBot="1">
      <c r="A76" s="192"/>
      <c r="B76" s="191"/>
      <c r="C76" s="193"/>
      <c r="D76" s="13" t="s">
        <v>16</v>
      </c>
      <c r="E76" s="192" t="s">
        <v>57</v>
      </c>
      <c r="F76" s="197">
        <v>3</v>
      </c>
      <c r="G76" s="197"/>
      <c r="H76" s="114"/>
      <c r="I76" s="194"/>
      <c r="J76" s="49"/>
    </row>
    <row r="77" spans="1:13" ht="23.25" customHeight="1" thickBot="1">
      <c r="A77" s="192"/>
      <c r="B77" s="191"/>
      <c r="C77" s="193"/>
      <c r="D77" s="13" t="s">
        <v>17</v>
      </c>
      <c r="E77" s="192"/>
      <c r="F77" s="200"/>
      <c r="G77" s="195"/>
      <c r="H77" s="114"/>
      <c r="I77" s="195"/>
      <c r="J77" s="49"/>
      <c r="M77" s="4" t="s">
        <v>373</v>
      </c>
    </row>
    <row r="78" spans="1:13" ht="17.25" thickBot="1">
      <c r="A78" s="192"/>
      <c r="B78" s="208" t="s">
        <v>34</v>
      </c>
      <c r="C78" s="213"/>
      <c r="D78" s="214" t="s">
        <v>23</v>
      </c>
      <c r="E78" s="79" t="s">
        <v>250</v>
      </c>
      <c r="F78" s="215">
        <v>4</v>
      </c>
      <c r="G78" s="201"/>
      <c r="H78" s="242"/>
      <c r="I78" s="201"/>
      <c r="J78" s="184"/>
    </row>
    <row r="79" spans="1:13" ht="17.25" customHeight="1" thickBot="1">
      <c r="A79" s="192"/>
      <c r="B79" s="212"/>
      <c r="C79" s="212"/>
      <c r="D79" s="203"/>
      <c r="E79" s="28" t="s">
        <v>530</v>
      </c>
      <c r="F79" s="203"/>
      <c r="G79" s="202"/>
      <c r="H79" s="203"/>
      <c r="I79" s="203"/>
      <c r="J79" s="49"/>
    </row>
    <row r="80" spans="1:13" ht="17.25" customHeight="1" thickBot="1">
      <c r="A80" s="192"/>
      <c r="B80" s="212"/>
      <c r="C80" s="212"/>
      <c r="D80" s="192" t="s">
        <v>24</v>
      </c>
      <c r="E80" s="79" t="s">
        <v>243</v>
      </c>
      <c r="F80" s="197">
        <v>4</v>
      </c>
      <c r="G80" s="197">
        <v>4</v>
      </c>
      <c r="H80" s="196"/>
      <c r="I80" s="194"/>
      <c r="J80" s="49"/>
    </row>
    <row r="81" spans="1:14" ht="17.25" customHeight="1" thickBot="1">
      <c r="A81" s="192"/>
      <c r="B81" s="212"/>
      <c r="C81" s="212"/>
      <c r="D81" s="192"/>
      <c r="E81" s="79" t="s">
        <v>245</v>
      </c>
      <c r="F81" s="200"/>
      <c r="G81" s="195"/>
      <c r="H81" s="206"/>
      <c r="I81" s="195"/>
      <c r="J81" s="49"/>
    </row>
    <row r="82" spans="1:14" ht="17.25" customHeight="1" thickBot="1">
      <c r="A82" s="192"/>
      <c r="B82" s="212"/>
      <c r="C82" s="212"/>
      <c r="D82" s="192" t="s">
        <v>25</v>
      </c>
      <c r="E82" s="79" t="s">
        <v>246</v>
      </c>
      <c r="F82" s="197">
        <v>0</v>
      </c>
      <c r="G82" s="197" t="s">
        <v>503</v>
      </c>
      <c r="H82" s="196"/>
      <c r="I82" s="194"/>
      <c r="J82" s="49"/>
    </row>
    <row r="83" spans="1:14" ht="17.25" customHeight="1" thickBot="1">
      <c r="A83" s="192"/>
      <c r="B83" s="212"/>
      <c r="C83" s="212"/>
      <c r="D83" s="192"/>
      <c r="E83" s="79" t="s">
        <v>247</v>
      </c>
      <c r="F83" s="210"/>
      <c r="G83" s="195"/>
      <c r="H83" s="206"/>
      <c r="I83" s="195"/>
      <c r="J83" s="49"/>
    </row>
    <row r="84" spans="1:14" ht="17.25" customHeight="1" thickBot="1">
      <c r="A84" s="192"/>
      <c r="B84" s="212"/>
      <c r="C84" s="212"/>
      <c r="D84" s="192" t="s">
        <v>26</v>
      </c>
      <c r="E84" s="79" t="s">
        <v>248</v>
      </c>
      <c r="F84" s="197">
        <v>4</v>
      </c>
      <c r="G84" s="197">
        <v>3</v>
      </c>
      <c r="H84" s="196"/>
      <c r="I84" s="194"/>
      <c r="J84" s="49"/>
    </row>
    <row r="85" spans="1:14" ht="17.25" customHeight="1" thickBot="1">
      <c r="A85" s="192"/>
      <c r="B85" s="212"/>
      <c r="C85" s="212"/>
      <c r="D85" s="192"/>
      <c r="E85" s="79" t="s">
        <v>249</v>
      </c>
      <c r="F85" s="197"/>
      <c r="G85" s="197"/>
      <c r="H85" s="196"/>
      <c r="I85" s="194"/>
      <c r="J85" s="49">
        <v>43958</v>
      </c>
    </row>
    <row r="86" spans="1:14" ht="17.25" customHeight="1" thickBot="1">
      <c r="A86" s="192"/>
      <c r="B86" s="212"/>
      <c r="C86" s="212"/>
      <c r="D86" s="13" t="s">
        <v>16</v>
      </c>
      <c r="E86" s="211" t="s">
        <v>244</v>
      </c>
      <c r="F86" s="32">
        <v>4</v>
      </c>
      <c r="G86" s="186"/>
      <c r="H86" s="114"/>
      <c r="I86" s="198"/>
      <c r="J86" s="49"/>
    </row>
    <row r="87" spans="1:14" ht="17.25" customHeight="1" thickBot="1">
      <c r="A87" s="192"/>
      <c r="B87" s="212"/>
      <c r="C87" s="212"/>
      <c r="D87" s="13" t="s">
        <v>17</v>
      </c>
      <c r="E87" s="211"/>
      <c r="F87" s="32">
        <v>4</v>
      </c>
      <c r="G87" s="186"/>
      <c r="H87" s="114"/>
      <c r="I87" s="199"/>
      <c r="J87" s="49"/>
    </row>
    <row r="88" spans="1:14" ht="17.25" customHeight="1" thickBot="1">
      <c r="A88" s="192"/>
      <c r="B88" s="203"/>
      <c r="C88" s="203"/>
      <c r="D88" s="46" t="s">
        <v>409</v>
      </c>
      <c r="E88" s="79" t="s">
        <v>410</v>
      </c>
      <c r="F88" s="120">
        <v>4</v>
      </c>
      <c r="G88" s="188">
        <v>2</v>
      </c>
      <c r="H88" s="114"/>
      <c r="I88" s="49"/>
      <c r="J88" s="49"/>
    </row>
    <row r="89" spans="1:14" ht="17.25" customHeight="1" thickBot="1">
      <c r="A89" s="192"/>
      <c r="B89" s="231" t="s">
        <v>35</v>
      </c>
      <c r="C89" s="193"/>
      <c r="D89" s="13" t="s">
        <v>16</v>
      </c>
      <c r="E89" s="13" t="s">
        <v>252</v>
      </c>
      <c r="F89" s="32">
        <v>2</v>
      </c>
      <c r="G89" s="186"/>
      <c r="H89" s="114"/>
      <c r="I89" s="49"/>
      <c r="J89" s="49"/>
      <c r="N89" s="4" t="s">
        <v>218</v>
      </c>
    </row>
    <row r="90" spans="1:14" ht="17.25" customHeight="1" thickBot="1">
      <c r="A90" s="192"/>
      <c r="B90" s="231"/>
      <c r="C90" s="193"/>
      <c r="D90" s="13" t="s">
        <v>251</v>
      </c>
      <c r="E90" s="13" t="s">
        <v>354</v>
      </c>
      <c r="F90" s="32">
        <v>2</v>
      </c>
      <c r="G90" s="186"/>
      <c r="H90" s="116"/>
      <c r="I90" s="49"/>
      <c r="J90" s="49"/>
      <c r="M90" s="26"/>
    </row>
    <row r="91" spans="1:14" ht="40.5" customHeight="1" thickBot="1">
      <c r="A91" s="192"/>
      <c r="B91" s="231"/>
      <c r="C91" s="193"/>
      <c r="D91" s="96" t="s">
        <v>490</v>
      </c>
      <c r="E91" s="13" t="s">
        <v>505</v>
      </c>
      <c r="F91" s="70">
        <v>2</v>
      </c>
      <c r="G91" s="35"/>
      <c r="H91" s="114"/>
      <c r="I91" s="122"/>
      <c r="J91" s="155"/>
      <c r="M91" s="41"/>
    </row>
    <row r="92" spans="1:14" ht="18.75" customHeight="1" thickBot="1">
      <c r="A92" s="192"/>
      <c r="B92" s="231" t="s">
        <v>342</v>
      </c>
      <c r="C92" s="193"/>
      <c r="D92" s="46" t="s">
        <v>85</v>
      </c>
      <c r="E92" s="13" t="s">
        <v>422</v>
      </c>
      <c r="F92" s="123">
        <v>4</v>
      </c>
      <c r="G92" s="188">
        <v>1</v>
      </c>
      <c r="H92" s="114"/>
      <c r="I92" s="49"/>
      <c r="J92" s="49"/>
      <c r="M92" s="84"/>
    </row>
    <row r="93" spans="1:14" ht="17.25" customHeight="1" thickBot="1">
      <c r="A93" s="192"/>
      <c r="B93" s="195"/>
      <c r="C93" s="200"/>
      <c r="D93" s="43" t="s">
        <v>420</v>
      </c>
      <c r="E93" s="13" t="s">
        <v>382</v>
      </c>
      <c r="F93" s="32">
        <v>4</v>
      </c>
      <c r="G93" s="188"/>
      <c r="H93" s="114"/>
      <c r="I93" s="49">
        <v>43935</v>
      </c>
      <c r="J93" s="49">
        <v>43935</v>
      </c>
    </row>
    <row r="94" spans="1:14" ht="17.25" customHeight="1" thickBot="1">
      <c r="A94" s="192"/>
      <c r="B94" s="195"/>
      <c r="C94" s="200"/>
      <c r="D94" s="43" t="s">
        <v>421</v>
      </c>
      <c r="E94" s="13" t="s">
        <v>253</v>
      </c>
      <c r="F94" s="32">
        <v>4</v>
      </c>
      <c r="G94" s="188">
        <v>4</v>
      </c>
      <c r="H94" s="114"/>
      <c r="J94" s="49"/>
    </row>
    <row r="95" spans="1:14" ht="17.25" customHeight="1" thickBot="1">
      <c r="A95" s="192"/>
      <c r="B95" s="191" t="s">
        <v>37</v>
      </c>
      <c r="C95" s="193"/>
      <c r="D95" s="13" t="s">
        <v>5</v>
      </c>
      <c r="E95" s="13" t="s">
        <v>423</v>
      </c>
      <c r="F95" s="32">
        <v>4</v>
      </c>
      <c r="G95" s="186"/>
      <c r="H95" s="114"/>
      <c r="I95" s="49"/>
      <c r="J95" s="49"/>
    </row>
    <row r="96" spans="1:14" ht="17.25" customHeight="1" thickBot="1">
      <c r="A96" s="192"/>
      <c r="B96" s="191"/>
      <c r="C96" s="193"/>
      <c r="D96" s="13" t="s">
        <v>7</v>
      </c>
      <c r="E96" s="13" t="s">
        <v>424</v>
      </c>
      <c r="F96" s="32">
        <v>4</v>
      </c>
      <c r="G96" s="186"/>
      <c r="H96" s="114"/>
      <c r="I96" s="49"/>
      <c r="J96" s="49">
        <v>43967</v>
      </c>
    </row>
    <row r="97" spans="1:12" ht="17.25" customHeight="1" thickBot="1">
      <c r="A97" s="192"/>
      <c r="B97" s="191"/>
      <c r="C97" s="193"/>
      <c r="D97" s="13" t="s">
        <v>8</v>
      </c>
      <c r="E97" s="27" t="s">
        <v>254</v>
      </c>
      <c r="F97" s="32">
        <v>4</v>
      </c>
      <c r="G97" s="186">
        <v>3</v>
      </c>
      <c r="H97" s="114"/>
      <c r="I97" s="49"/>
      <c r="J97" s="49"/>
    </row>
    <row r="98" spans="1:12" ht="17.25" customHeight="1" thickBot="1">
      <c r="A98" s="192"/>
      <c r="B98" s="191"/>
      <c r="C98" s="193"/>
      <c r="D98" s="13" t="s">
        <v>10</v>
      </c>
      <c r="E98" s="27" t="s">
        <v>153</v>
      </c>
      <c r="F98" s="32">
        <v>4</v>
      </c>
      <c r="G98" s="186">
        <v>3</v>
      </c>
      <c r="H98" s="114"/>
      <c r="I98" s="49">
        <v>43955</v>
      </c>
      <c r="J98" s="49">
        <v>43963</v>
      </c>
    </row>
    <row r="99" spans="1:12" ht="17.25" customHeight="1" thickBot="1">
      <c r="A99" s="192"/>
      <c r="B99" s="191"/>
      <c r="C99" s="193"/>
      <c r="D99" s="13" t="s">
        <v>38</v>
      </c>
      <c r="E99" s="27" t="s">
        <v>493</v>
      </c>
      <c r="F99" s="32">
        <v>4</v>
      </c>
      <c r="G99" s="186"/>
      <c r="H99" s="114"/>
      <c r="I99" s="49"/>
      <c r="J99" s="49">
        <v>43966</v>
      </c>
    </row>
    <row r="100" spans="1:12" ht="16.5" customHeight="1" thickBot="1">
      <c r="A100" s="192"/>
      <c r="B100" s="191"/>
      <c r="C100" s="193"/>
      <c r="D100" s="13" t="s">
        <v>13</v>
      </c>
      <c r="E100" s="27" t="s">
        <v>255</v>
      </c>
      <c r="F100" s="32">
        <v>4</v>
      </c>
      <c r="G100" s="186">
        <v>2</v>
      </c>
      <c r="H100" s="114"/>
      <c r="I100" s="49"/>
      <c r="J100" s="49">
        <v>43954</v>
      </c>
    </row>
    <row r="101" spans="1:12" ht="17.25" customHeight="1" thickBot="1">
      <c r="A101" s="192"/>
      <c r="B101" s="191"/>
      <c r="C101" s="193"/>
      <c r="D101" s="13" t="s">
        <v>214</v>
      </c>
      <c r="E101" s="27" t="s">
        <v>256</v>
      </c>
      <c r="F101" s="32">
        <v>4</v>
      </c>
      <c r="G101" s="186">
        <v>3</v>
      </c>
      <c r="H101" s="114"/>
      <c r="I101" s="49"/>
      <c r="J101" s="49"/>
    </row>
    <row r="102" spans="1:12" ht="17.25" customHeight="1" thickBot="1">
      <c r="A102" s="192"/>
      <c r="B102" s="191"/>
      <c r="C102" s="193"/>
      <c r="D102" s="13" t="s">
        <v>15</v>
      </c>
      <c r="E102" s="27" t="s">
        <v>403</v>
      </c>
      <c r="F102" s="32">
        <v>0</v>
      </c>
      <c r="G102" s="186" t="s">
        <v>485</v>
      </c>
      <c r="H102" s="114"/>
      <c r="I102" s="49"/>
      <c r="J102" s="49"/>
    </row>
    <row r="103" spans="1:12" ht="17.25" customHeight="1" thickBot="1">
      <c r="A103" s="192"/>
      <c r="B103" s="191"/>
      <c r="C103" s="193"/>
      <c r="D103" s="13" t="s">
        <v>16</v>
      </c>
      <c r="E103" s="27" t="s">
        <v>425</v>
      </c>
      <c r="F103" s="32">
        <v>4</v>
      </c>
      <c r="G103" s="186">
        <v>2</v>
      </c>
      <c r="H103" s="114"/>
      <c r="I103" s="49">
        <v>43952</v>
      </c>
      <c r="J103" s="49"/>
    </row>
    <row r="104" spans="1:12" ht="17.25" customHeight="1" thickBot="1">
      <c r="A104" s="192"/>
      <c r="B104" s="191"/>
      <c r="C104" s="193"/>
      <c r="D104" s="13" t="s">
        <v>17</v>
      </c>
      <c r="E104" s="27" t="s">
        <v>518</v>
      </c>
      <c r="F104" s="32">
        <v>4</v>
      </c>
      <c r="G104" s="186">
        <v>2</v>
      </c>
      <c r="H104" s="114"/>
      <c r="I104" s="49">
        <v>43951</v>
      </c>
      <c r="J104" s="49"/>
    </row>
    <row r="105" spans="1:12" ht="17.25" customHeight="1" thickBot="1">
      <c r="A105" s="192"/>
      <c r="B105" s="191"/>
      <c r="C105" s="193"/>
      <c r="D105" s="43" t="s">
        <v>36</v>
      </c>
      <c r="E105" s="13" t="s">
        <v>427</v>
      </c>
      <c r="F105" s="32">
        <v>4</v>
      </c>
      <c r="G105" s="190">
        <v>2</v>
      </c>
      <c r="H105" s="114"/>
      <c r="I105" s="49">
        <v>43955</v>
      </c>
      <c r="J105" s="49"/>
    </row>
    <row r="106" spans="1:12" ht="17.25" customHeight="1" thickBot="1">
      <c r="A106" s="192"/>
      <c r="B106" s="191"/>
      <c r="C106" s="193"/>
      <c r="D106" s="43" t="s">
        <v>39</v>
      </c>
      <c r="E106" s="27" t="s">
        <v>426</v>
      </c>
      <c r="F106" s="32">
        <v>4</v>
      </c>
      <c r="G106" s="188">
        <v>2</v>
      </c>
      <c r="H106" s="114"/>
      <c r="I106" s="49"/>
      <c r="J106" s="49">
        <v>43966</v>
      </c>
    </row>
    <row r="107" spans="1:12" ht="17.25" customHeight="1" thickBot="1">
      <c r="A107" s="192"/>
      <c r="B107" s="191"/>
      <c r="C107" s="193"/>
      <c r="D107" s="43" t="s">
        <v>40</v>
      </c>
      <c r="E107" s="13" t="s">
        <v>519</v>
      </c>
      <c r="F107" s="32">
        <v>4</v>
      </c>
      <c r="G107" s="190"/>
      <c r="H107" s="114"/>
      <c r="I107" s="49"/>
      <c r="J107" s="49"/>
    </row>
    <row r="108" spans="1:12" ht="17.25" customHeight="1" thickBot="1">
      <c r="A108" s="192"/>
      <c r="B108" s="191"/>
      <c r="C108" s="193"/>
      <c r="D108" s="43" t="s">
        <v>41</v>
      </c>
      <c r="E108" s="27" t="s">
        <v>258</v>
      </c>
      <c r="F108" s="32">
        <v>4</v>
      </c>
      <c r="G108" s="190"/>
      <c r="H108" s="114"/>
      <c r="I108" s="49"/>
      <c r="J108" s="49"/>
    </row>
    <row r="109" spans="1:12" ht="17.25" customHeight="1" thickBot="1">
      <c r="A109" s="192"/>
      <c r="B109" s="191"/>
      <c r="C109" s="193"/>
      <c r="D109" s="43" t="s">
        <v>428</v>
      </c>
      <c r="E109" s="27" t="s">
        <v>259</v>
      </c>
      <c r="F109" s="32">
        <v>4</v>
      </c>
      <c r="G109" s="190">
        <v>3</v>
      </c>
      <c r="H109" s="114"/>
      <c r="I109" s="49">
        <v>43937</v>
      </c>
      <c r="J109" s="49"/>
    </row>
    <row r="110" spans="1:12" ht="17.25" customHeight="1" thickBot="1">
      <c r="A110" s="192"/>
      <c r="B110" s="191" t="s">
        <v>42</v>
      </c>
      <c r="C110" s="193"/>
      <c r="D110" s="192" t="s">
        <v>23</v>
      </c>
      <c r="E110" s="27" t="s">
        <v>46</v>
      </c>
      <c r="F110" s="197">
        <v>4</v>
      </c>
      <c r="G110" s="197">
        <v>2</v>
      </c>
      <c r="H110" s="196"/>
      <c r="I110" s="194"/>
      <c r="J110" s="49"/>
    </row>
    <row r="111" spans="1:12" ht="17.25" customHeight="1" thickBot="1">
      <c r="A111" s="192"/>
      <c r="B111" s="191"/>
      <c r="C111" s="193"/>
      <c r="D111" s="192"/>
      <c r="E111" s="13" t="s">
        <v>429</v>
      </c>
      <c r="F111" s="197"/>
      <c r="G111" s="197"/>
      <c r="H111" s="196"/>
      <c r="I111" s="194"/>
      <c r="J111" s="49"/>
    </row>
    <row r="112" spans="1:12" ht="17.25" customHeight="1" thickBot="1">
      <c r="A112" s="192"/>
      <c r="B112" s="191"/>
      <c r="C112" s="193"/>
      <c r="D112" s="192" t="s">
        <v>24</v>
      </c>
      <c r="E112" s="27" t="s">
        <v>261</v>
      </c>
      <c r="F112" s="197">
        <v>4</v>
      </c>
      <c r="G112" s="197"/>
      <c r="H112" s="196"/>
      <c r="I112" s="194"/>
      <c r="J112" s="49"/>
      <c r="L112" s="97"/>
    </row>
    <row r="113" spans="1:10" ht="17.25" customHeight="1" thickBot="1">
      <c r="A113" s="192"/>
      <c r="B113" s="191"/>
      <c r="C113" s="193"/>
      <c r="D113" s="200"/>
      <c r="E113" s="27" t="s">
        <v>262</v>
      </c>
      <c r="F113" s="200"/>
      <c r="G113" s="195"/>
      <c r="H113" s="200"/>
      <c r="I113" s="200"/>
      <c r="J113" s="49"/>
    </row>
    <row r="114" spans="1:10" ht="17.25" customHeight="1" thickBot="1">
      <c r="A114" s="192"/>
      <c r="B114" s="191"/>
      <c r="C114" s="193"/>
      <c r="D114" s="192" t="s">
        <v>25</v>
      </c>
      <c r="E114" s="27" t="s">
        <v>43</v>
      </c>
      <c r="F114" s="197">
        <v>4</v>
      </c>
      <c r="G114" s="197">
        <v>1</v>
      </c>
      <c r="H114" s="196"/>
      <c r="I114" s="194">
        <v>43957</v>
      </c>
      <c r="J114" s="49"/>
    </row>
    <row r="115" spans="1:10" ht="17.25" customHeight="1" thickBot="1">
      <c r="A115" s="192"/>
      <c r="B115" s="191"/>
      <c r="C115" s="193"/>
      <c r="D115" s="192"/>
      <c r="E115" s="13" t="s">
        <v>430</v>
      </c>
      <c r="F115" s="197"/>
      <c r="G115" s="197"/>
      <c r="H115" s="196"/>
      <c r="I115" s="194"/>
      <c r="J115" s="49"/>
    </row>
    <row r="116" spans="1:10" ht="17.25" customHeight="1" thickBot="1">
      <c r="A116" s="192"/>
      <c r="B116" s="191"/>
      <c r="C116" s="193"/>
      <c r="D116" s="192" t="s">
        <v>26</v>
      </c>
      <c r="E116" s="27" t="s">
        <v>44</v>
      </c>
      <c r="F116" s="197">
        <v>0</v>
      </c>
      <c r="G116" s="197" t="s">
        <v>503</v>
      </c>
      <c r="H116" s="196"/>
      <c r="I116" s="194"/>
      <c r="J116" s="49"/>
    </row>
    <row r="117" spans="1:10" ht="17.25" customHeight="1" thickBot="1">
      <c r="A117" s="192"/>
      <c r="B117" s="191"/>
      <c r="C117" s="193"/>
      <c r="D117" s="192"/>
      <c r="E117" s="27" t="s">
        <v>263</v>
      </c>
      <c r="F117" s="197"/>
      <c r="G117" s="197"/>
      <c r="H117" s="196"/>
      <c r="I117" s="194"/>
      <c r="J117" s="49"/>
    </row>
    <row r="118" spans="1:10" ht="17.25" customHeight="1" thickBot="1">
      <c r="A118" s="192"/>
      <c r="B118" s="191"/>
      <c r="C118" s="193"/>
      <c r="D118" s="13" t="s">
        <v>16</v>
      </c>
      <c r="E118" s="27" t="s">
        <v>45</v>
      </c>
      <c r="F118" s="32">
        <v>4</v>
      </c>
      <c r="G118" s="186">
        <v>3</v>
      </c>
      <c r="H118" s="114"/>
      <c r="I118" s="49"/>
      <c r="J118" s="49">
        <v>43963</v>
      </c>
    </row>
    <row r="119" spans="1:10" ht="17.25" customHeight="1" thickBot="1">
      <c r="A119" s="192"/>
      <c r="B119" s="191"/>
      <c r="C119" s="193"/>
      <c r="D119" s="13" t="s">
        <v>17</v>
      </c>
      <c r="E119" s="27" t="s">
        <v>264</v>
      </c>
      <c r="F119" s="32">
        <v>4</v>
      </c>
      <c r="G119" s="186"/>
      <c r="H119" s="114"/>
      <c r="I119" s="49"/>
      <c r="J119" s="49"/>
    </row>
    <row r="120" spans="1:10" ht="17.25" customHeight="1" thickBot="1">
      <c r="A120" s="192"/>
      <c r="B120" s="231" t="s">
        <v>47</v>
      </c>
      <c r="C120" s="193"/>
      <c r="D120" s="46" t="s">
        <v>20</v>
      </c>
      <c r="E120" s="14" t="s">
        <v>265</v>
      </c>
      <c r="F120" s="32">
        <v>4</v>
      </c>
      <c r="G120" s="190"/>
      <c r="H120" s="114"/>
      <c r="I120" s="49"/>
      <c r="J120" s="49"/>
    </row>
    <row r="121" spans="1:10" ht="17.25" customHeight="1" thickBot="1">
      <c r="A121" s="192"/>
      <c r="B121" s="231"/>
      <c r="C121" s="193"/>
      <c r="D121" s="46" t="s">
        <v>21</v>
      </c>
      <c r="E121" s="13" t="s">
        <v>257</v>
      </c>
      <c r="F121" s="32">
        <v>4</v>
      </c>
      <c r="G121" s="190"/>
      <c r="H121" s="114"/>
      <c r="I121" s="49"/>
      <c r="J121" s="49"/>
    </row>
    <row r="122" spans="1:10" ht="25.5" customHeight="1" thickBot="1">
      <c r="A122" s="216" t="s">
        <v>186</v>
      </c>
      <c r="B122" s="225" t="s">
        <v>184</v>
      </c>
      <c r="C122" s="226"/>
      <c r="D122" s="218" t="s">
        <v>185</v>
      </c>
      <c r="E122" s="219"/>
      <c r="F122" s="219"/>
      <c r="G122" s="219"/>
      <c r="H122" s="220"/>
      <c r="I122" s="110" t="s">
        <v>177</v>
      </c>
      <c r="J122" s="111" t="s">
        <v>182</v>
      </c>
    </row>
    <row r="123" spans="1:10" ht="51.75" customHeight="1" thickTop="1" thickBot="1">
      <c r="A123" s="216"/>
      <c r="B123" s="227" t="s">
        <v>181</v>
      </c>
      <c r="C123" s="227"/>
      <c r="D123" s="54" t="s">
        <v>178</v>
      </c>
      <c r="E123" s="88" t="s">
        <v>179</v>
      </c>
      <c r="F123" s="60" t="s">
        <v>347</v>
      </c>
      <c r="G123" s="221" t="s">
        <v>359</v>
      </c>
      <c r="H123" s="222"/>
      <c r="I123" s="29" t="s">
        <v>181</v>
      </c>
      <c r="J123" s="55" t="s">
        <v>181</v>
      </c>
    </row>
    <row r="124" spans="1:10" ht="23.25" customHeight="1" thickTop="1" thickBot="1">
      <c r="A124" s="217"/>
      <c r="B124" s="228" t="str">
        <f>COUNTA(C7:C121)&amp;" /"&amp;COUNTA(B7:B121)</f>
        <v>0 /11</v>
      </c>
      <c r="C124" s="229"/>
      <c r="D124" s="25">
        <f>SUM(G7:G16,G22:G27,G34:G41,G43:G48,G61:G64,G76:G87,G89:G90,G95:G104,G110:G119)</f>
        <v>67</v>
      </c>
      <c r="E124" s="25">
        <f>SUM(G17:G21,G60,G88,G92:G94,G105:G109,G120:G121)</f>
        <v>19</v>
      </c>
      <c r="F124" s="62">
        <f>SUM(G28:G33,G42:G42,G49:G59,G65:G75,G91)</f>
        <v>10</v>
      </c>
      <c r="G124" s="223" t="str">
        <f>SUM(G7:G121)&amp;"/"&amp;SUM(F7:F121)</f>
        <v>96/296</v>
      </c>
      <c r="H124" s="224"/>
      <c r="I124" s="30" t="str">
        <f>COUNTA(I7:I27,I34:I41,H43:I48,I60:I64,I75:I90,I92:I121)&amp;"/"&amp;COUNTA(D7:D121)-5</f>
        <v>13/74</v>
      </c>
      <c r="J124" s="36" t="str">
        <f>COUNTA(J7:J27,J34:J64,J76:J121)&amp;"/"&amp;COUNTA(D7:D27,E34:E46,D47:D48,E49:E64,D76:D77,E78:E78,D86:D109,E110:E120)</f>
        <v>14/89</v>
      </c>
    </row>
    <row r="125" spans="1:10" ht="17.25" thickTop="1"/>
    <row r="132" spans="11:11">
      <c r="K132" s="31"/>
    </row>
  </sheetData>
  <mergeCells count="127">
    <mergeCell ref="I4:I5"/>
    <mergeCell ref="J4:J5"/>
    <mergeCell ref="B95:B109"/>
    <mergeCell ref="E26:E27"/>
    <mergeCell ref="D39:D40"/>
    <mergeCell ref="F5:F6"/>
    <mergeCell ref="H78:H79"/>
    <mergeCell ref="J65:J75"/>
    <mergeCell ref="I49:I59"/>
    <mergeCell ref="G41:G42"/>
    <mergeCell ref="G84:G85"/>
    <mergeCell ref="G5:G6"/>
    <mergeCell ref="C4:C6"/>
    <mergeCell ref="F15:F16"/>
    <mergeCell ref="G15:G16"/>
    <mergeCell ref="F26:F27"/>
    <mergeCell ref="G26:G27"/>
    <mergeCell ref="E41:E42"/>
    <mergeCell ref="F41:F42"/>
    <mergeCell ref="H5:H6"/>
    <mergeCell ref="F20:F21"/>
    <mergeCell ref="J28:J33"/>
    <mergeCell ref="C34:C42"/>
    <mergeCell ref="H80:H81"/>
    <mergeCell ref="A1:J1"/>
    <mergeCell ref="A3:J3"/>
    <mergeCell ref="A2:J2"/>
    <mergeCell ref="I76:I77"/>
    <mergeCell ref="H20:H21"/>
    <mergeCell ref="G37:G38"/>
    <mergeCell ref="H37:H38"/>
    <mergeCell ref="I37:I38"/>
    <mergeCell ref="H34:H35"/>
    <mergeCell ref="I39:I40"/>
    <mergeCell ref="I65:I75"/>
    <mergeCell ref="C43:C60"/>
    <mergeCell ref="E47:E48"/>
    <mergeCell ref="B61:B77"/>
    <mergeCell ref="G76:G77"/>
    <mergeCell ref="D65:D75"/>
    <mergeCell ref="C7:C21"/>
    <mergeCell ref="C22:C33"/>
    <mergeCell ref="A4:A6"/>
    <mergeCell ref="B4:B6"/>
    <mergeCell ref="D4:D6"/>
    <mergeCell ref="B43:B60"/>
    <mergeCell ref="E4:E6"/>
    <mergeCell ref="F4:H4"/>
    <mergeCell ref="A122:A124"/>
    <mergeCell ref="D122:H122"/>
    <mergeCell ref="G123:H123"/>
    <mergeCell ref="G124:H124"/>
    <mergeCell ref="B122:C122"/>
    <mergeCell ref="B123:C123"/>
    <mergeCell ref="B124:C124"/>
    <mergeCell ref="A7:A121"/>
    <mergeCell ref="E15:E16"/>
    <mergeCell ref="E20:E21"/>
    <mergeCell ref="D34:D35"/>
    <mergeCell ref="H84:H85"/>
    <mergeCell ref="F110:F111"/>
    <mergeCell ref="H116:H117"/>
    <mergeCell ref="G110:G111"/>
    <mergeCell ref="B89:B91"/>
    <mergeCell ref="C120:C121"/>
    <mergeCell ref="B120:B121"/>
    <mergeCell ref="D28:D33"/>
    <mergeCell ref="B7:B21"/>
    <mergeCell ref="B22:B33"/>
    <mergeCell ref="B92:B94"/>
    <mergeCell ref="C92:C94"/>
    <mergeCell ref="C61:C77"/>
    <mergeCell ref="D49:D59"/>
    <mergeCell ref="E76:E77"/>
    <mergeCell ref="F76:F77"/>
    <mergeCell ref="C89:C91"/>
    <mergeCell ref="D37:D38"/>
    <mergeCell ref="F37:F38"/>
    <mergeCell ref="B34:B42"/>
    <mergeCell ref="F82:F83"/>
    <mergeCell ref="F80:F81"/>
    <mergeCell ref="E86:E87"/>
    <mergeCell ref="B78:B88"/>
    <mergeCell ref="C78:C88"/>
    <mergeCell ref="D78:D79"/>
    <mergeCell ref="F78:F79"/>
    <mergeCell ref="F39:F40"/>
    <mergeCell ref="F112:F113"/>
    <mergeCell ref="G112:G113"/>
    <mergeCell ref="H112:H113"/>
    <mergeCell ref="G78:G79"/>
    <mergeCell ref="I78:I79"/>
    <mergeCell ref="I116:I117"/>
    <mergeCell ref="G20:G21"/>
    <mergeCell ref="F34:F35"/>
    <mergeCell ref="G34:G35"/>
    <mergeCell ref="G39:G40"/>
    <mergeCell ref="H39:H40"/>
    <mergeCell ref="I28:I33"/>
    <mergeCell ref="I34:I35"/>
    <mergeCell ref="F114:F115"/>
    <mergeCell ref="H82:H83"/>
    <mergeCell ref="I112:I113"/>
    <mergeCell ref="B110:B119"/>
    <mergeCell ref="D116:D117"/>
    <mergeCell ref="D114:D115"/>
    <mergeCell ref="D110:D111"/>
    <mergeCell ref="C110:C119"/>
    <mergeCell ref="I84:I85"/>
    <mergeCell ref="I80:I81"/>
    <mergeCell ref="I82:I83"/>
    <mergeCell ref="H114:H115"/>
    <mergeCell ref="G80:G81"/>
    <mergeCell ref="G82:G83"/>
    <mergeCell ref="I86:I87"/>
    <mergeCell ref="F116:F117"/>
    <mergeCell ref="H110:H111"/>
    <mergeCell ref="C95:C109"/>
    <mergeCell ref="G116:G117"/>
    <mergeCell ref="G114:G115"/>
    <mergeCell ref="D84:D85"/>
    <mergeCell ref="F84:F85"/>
    <mergeCell ref="D80:D81"/>
    <mergeCell ref="D82:D83"/>
    <mergeCell ref="I110:I111"/>
    <mergeCell ref="I114:I115"/>
    <mergeCell ref="D112:D113"/>
  </mergeCells>
  <phoneticPr fontId="1" type="noConversion"/>
  <pageMargins left="0.51181102362204722" right="0.31496062992125984" top="0.35433070866141736" bottom="0.35433070866141736" header="0.31496062992125984" footer="0.31496062992125984"/>
  <pageSetup paperSize="9" fitToWidth="0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4"/>
  <sheetViews>
    <sheetView zoomScaleNormal="10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K77" sqref="K77"/>
    </sheetView>
  </sheetViews>
  <sheetFormatPr defaultRowHeight="16.5"/>
  <cols>
    <col min="1" max="1" width="7.375" style="4" customWidth="1"/>
    <col min="2" max="2" width="7.5" style="4" customWidth="1"/>
    <col min="3" max="3" width="11.625" style="4" customWidth="1"/>
    <col min="4" max="4" width="13.375" style="31" customWidth="1"/>
    <col min="5" max="5" width="9.5" style="98" bestFit="1" customWidth="1"/>
    <col min="6" max="6" width="8.875" style="31" customWidth="1"/>
    <col min="7" max="7" width="8.5" style="31" bestFit="1" customWidth="1"/>
    <col min="8" max="8" width="20.5" style="31" hidden="1" customWidth="1"/>
    <col min="9" max="9" width="16.375" style="31" customWidth="1"/>
    <col min="10" max="10" width="14.25" style="31" customWidth="1"/>
    <col min="11" max="16384" width="9" style="4"/>
  </cols>
  <sheetData>
    <row r="1" spans="1:10" ht="20.25">
      <c r="A1" s="232" t="s">
        <v>532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20.25">
      <c r="A2" s="232" t="s">
        <v>198</v>
      </c>
      <c r="B2" s="232"/>
      <c r="C2" s="232"/>
      <c r="D2" s="232"/>
      <c r="E2" s="232"/>
      <c r="F2" s="232"/>
      <c r="G2" s="232"/>
      <c r="H2" s="232"/>
      <c r="I2" s="232"/>
      <c r="J2" s="232"/>
    </row>
    <row r="3" spans="1:10" ht="17.25" thickBot="1">
      <c r="A3" s="233" t="s">
        <v>187</v>
      </c>
      <c r="B3" s="233"/>
      <c r="C3" s="233"/>
      <c r="D3" s="233"/>
      <c r="E3" s="233"/>
      <c r="F3" s="233"/>
      <c r="G3" s="233"/>
      <c r="H3" s="233"/>
      <c r="I3" s="233"/>
      <c r="J3" s="233"/>
    </row>
    <row r="4" spans="1:10" ht="33.75" customHeight="1" thickBot="1">
      <c r="A4" s="236" t="s">
        <v>0</v>
      </c>
      <c r="B4" s="236" t="s">
        <v>1</v>
      </c>
      <c r="C4" s="244" t="s">
        <v>49</v>
      </c>
      <c r="D4" s="255" t="s">
        <v>2</v>
      </c>
      <c r="E4" s="255" t="s">
        <v>3</v>
      </c>
      <c r="F4" s="241" t="s">
        <v>48</v>
      </c>
      <c r="G4" s="241"/>
      <c r="H4" s="241"/>
      <c r="I4" s="238" t="s">
        <v>346</v>
      </c>
      <c r="J4" s="239" t="s">
        <v>204</v>
      </c>
    </row>
    <row r="5" spans="1:10" ht="17.25" customHeight="1" thickBot="1">
      <c r="A5" s="236"/>
      <c r="B5" s="236"/>
      <c r="C5" s="244"/>
      <c r="D5" s="255"/>
      <c r="E5" s="255"/>
      <c r="F5" s="241" t="s">
        <v>368</v>
      </c>
      <c r="G5" s="241" t="s">
        <v>369</v>
      </c>
      <c r="H5" s="241" t="s">
        <v>398</v>
      </c>
      <c r="I5" s="238"/>
      <c r="J5" s="239"/>
    </row>
    <row r="6" spans="1:10" ht="21" customHeight="1" thickBot="1">
      <c r="A6" s="236"/>
      <c r="B6" s="236"/>
      <c r="C6" s="244"/>
      <c r="D6" s="255"/>
      <c r="E6" s="255"/>
      <c r="F6" s="241"/>
      <c r="G6" s="241"/>
      <c r="H6" s="241"/>
      <c r="I6" s="112" t="s">
        <v>52</v>
      </c>
      <c r="J6" s="113" t="s">
        <v>211</v>
      </c>
    </row>
    <row r="7" spans="1:10" ht="17.25" customHeight="1" thickBot="1">
      <c r="A7" s="192" t="s">
        <v>58</v>
      </c>
      <c r="B7" s="192" t="s">
        <v>365</v>
      </c>
      <c r="C7" s="193"/>
      <c r="D7" s="10" t="s">
        <v>5</v>
      </c>
      <c r="E7" s="10" t="s">
        <v>431</v>
      </c>
      <c r="F7" s="32">
        <v>4</v>
      </c>
      <c r="G7" s="32"/>
      <c r="H7" s="114"/>
      <c r="I7" s="49"/>
      <c r="J7" s="49">
        <v>43963</v>
      </c>
    </row>
    <row r="8" spans="1:10" ht="17.25" customHeight="1" thickBot="1">
      <c r="A8" s="192"/>
      <c r="B8" s="192"/>
      <c r="C8" s="193"/>
      <c r="D8" s="10" t="s">
        <v>7</v>
      </c>
      <c r="E8" s="10" t="s">
        <v>432</v>
      </c>
      <c r="F8" s="32">
        <v>4</v>
      </c>
      <c r="G8" s="178">
        <v>2</v>
      </c>
      <c r="H8" s="114"/>
      <c r="I8" s="49"/>
      <c r="J8" s="49"/>
    </row>
    <row r="9" spans="1:10" ht="17.25" customHeight="1" thickBot="1">
      <c r="A9" s="192"/>
      <c r="B9" s="192"/>
      <c r="C9" s="193"/>
      <c r="D9" s="10" t="s">
        <v>8</v>
      </c>
      <c r="E9" s="79" t="s">
        <v>267</v>
      </c>
      <c r="F9" s="32">
        <v>4</v>
      </c>
      <c r="G9" s="178">
        <v>3</v>
      </c>
      <c r="H9" s="114"/>
      <c r="I9" s="49"/>
      <c r="J9" s="49"/>
    </row>
    <row r="10" spans="1:10" ht="17.25" customHeight="1" thickBot="1">
      <c r="A10" s="192"/>
      <c r="B10" s="192"/>
      <c r="C10" s="193"/>
      <c r="D10" s="10" t="s">
        <v>10</v>
      </c>
      <c r="E10" s="79" t="s">
        <v>268</v>
      </c>
      <c r="F10" s="32">
        <v>4</v>
      </c>
      <c r="G10" s="32"/>
      <c r="H10" s="114"/>
      <c r="I10" s="49"/>
      <c r="J10" s="49"/>
    </row>
    <row r="11" spans="1:10" ht="17.25" customHeight="1" thickBot="1">
      <c r="A11" s="192"/>
      <c r="B11" s="192"/>
      <c r="C11" s="193"/>
      <c r="D11" s="10" t="s">
        <v>12</v>
      </c>
      <c r="E11" s="79" t="s">
        <v>59</v>
      </c>
      <c r="F11" s="32">
        <v>4</v>
      </c>
      <c r="G11" s="32"/>
      <c r="H11" s="114"/>
      <c r="I11" s="49"/>
      <c r="J11" s="49"/>
    </row>
    <row r="12" spans="1:10" ht="17.25" customHeight="1" thickBot="1">
      <c r="A12" s="192"/>
      <c r="B12" s="192"/>
      <c r="C12" s="193"/>
      <c r="D12" s="10" t="s">
        <v>13</v>
      </c>
      <c r="E12" s="79" t="s">
        <v>212</v>
      </c>
      <c r="F12" s="32">
        <v>4</v>
      </c>
      <c r="G12" s="32"/>
      <c r="H12" s="114"/>
      <c r="I12" s="49"/>
      <c r="J12" s="49"/>
    </row>
    <row r="13" spans="1:10" ht="17.25" customHeight="1" thickBot="1">
      <c r="A13" s="192"/>
      <c r="B13" s="192"/>
      <c r="C13" s="193"/>
      <c r="D13" s="10" t="s">
        <v>14</v>
      </c>
      <c r="E13" s="79" t="s">
        <v>60</v>
      </c>
      <c r="F13" s="32">
        <v>0</v>
      </c>
      <c r="G13" s="162" t="s">
        <v>485</v>
      </c>
      <c r="H13" s="114"/>
      <c r="I13" s="49"/>
      <c r="J13" s="49"/>
    </row>
    <row r="14" spans="1:10" ht="17.25" customHeight="1" thickBot="1">
      <c r="A14" s="192"/>
      <c r="B14" s="192"/>
      <c r="C14" s="193"/>
      <c r="D14" s="10" t="s">
        <v>15</v>
      </c>
      <c r="E14" s="79" t="s">
        <v>61</v>
      </c>
      <c r="F14" s="32">
        <v>0</v>
      </c>
      <c r="G14" s="162" t="s">
        <v>485</v>
      </c>
      <c r="H14" s="114"/>
      <c r="I14" s="49"/>
      <c r="J14" s="49">
        <v>43963</v>
      </c>
    </row>
    <row r="15" spans="1:10" ht="17.25" customHeight="1" thickBot="1">
      <c r="A15" s="192"/>
      <c r="B15" s="192"/>
      <c r="C15" s="193"/>
      <c r="D15" s="10" t="s">
        <v>16</v>
      </c>
      <c r="E15" s="10" t="s">
        <v>433</v>
      </c>
      <c r="F15" s="32">
        <v>4</v>
      </c>
      <c r="G15" s="32"/>
      <c r="H15" s="114"/>
      <c r="I15" s="49">
        <v>43958</v>
      </c>
      <c r="J15" s="49"/>
    </row>
    <row r="16" spans="1:10" ht="17.25" customHeight="1" thickBot="1">
      <c r="A16" s="192"/>
      <c r="B16" s="192"/>
      <c r="C16" s="193"/>
      <c r="D16" s="10" t="s">
        <v>17</v>
      </c>
      <c r="E16" s="79" t="s">
        <v>269</v>
      </c>
      <c r="F16" s="32">
        <v>4</v>
      </c>
      <c r="G16" s="32">
        <v>4</v>
      </c>
      <c r="H16" s="114"/>
      <c r="I16" s="49"/>
      <c r="J16" s="49"/>
    </row>
    <row r="17" spans="1:16" ht="17.25" customHeight="1" thickBot="1">
      <c r="A17" s="192"/>
      <c r="B17" s="192"/>
      <c r="C17" s="193"/>
      <c r="D17" s="34" t="s">
        <v>20</v>
      </c>
      <c r="E17" s="10" t="s">
        <v>434</v>
      </c>
      <c r="F17" s="32">
        <v>4</v>
      </c>
      <c r="G17" s="121"/>
      <c r="H17" s="114"/>
      <c r="I17" s="49"/>
      <c r="J17" s="49"/>
    </row>
    <row r="18" spans="1:16" ht="17.25" customHeight="1" thickBot="1">
      <c r="A18" s="192"/>
      <c r="B18" s="192"/>
      <c r="C18" s="193"/>
      <c r="D18" s="34" t="s">
        <v>21</v>
      </c>
      <c r="E18" s="79" t="s">
        <v>62</v>
      </c>
      <c r="F18" s="32">
        <v>4</v>
      </c>
      <c r="G18" s="121"/>
      <c r="H18" s="114"/>
      <c r="I18" s="49"/>
      <c r="J18" s="49"/>
    </row>
    <row r="19" spans="1:16" ht="17.25" customHeight="1" thickBot="1">
      <c r="A19" s="192"/>
      <c r="B19" s="192" t="s">
        <v>63</v>
      </c>
      <c r="C19" s="193"/>
      <c r="D19" s="10" t="s">
        <v>5</v>
      </c>
      <c r="E19" s="10" t="s">
        <v>435</v>
      </c>
      <c r="F19" s="32">
        <v>4</v>
      </c>
      <c r="G19" s="32">
        <v>2</v>
      </c>
      <c r="H19" s="114"/>
      <c r="I19" s="49"/>
      <c r="J19" s="49"/>
    </row>
    <row r="20" spans="1:16" ht="17.25" customHeight="1" thickBot="1">
      <c r="A20" s="192"/>
      <c r="B20" s="192"/>
      <c r="C20" s="193"/>
      <c r="D20" s="10" t="s">
        <v>7</v>
      </c>
      <c r="E20" s="10" t="s">
        <v>436</v>
      </c>
      <c r="F20" s="32">
        <v>4</v>
      </c>
      <c r="G20" s="178">
        <v>2</v>
      </c>
      <c r="H20" s="114"/>
      <c r="I20" s="49"/>
      <c r="J20" s="49"/>
    </row>
    <row r="21" spans="1:16" ht="17.25" customHeight="1" thickBot="1">
      <c r="A21" s="192"/>
      <c r="B21" s="192"/>
      <c r="C21" s="193"/>
      <c r="D21" s="10" t="s">
        <v>8</v>
      </c>
      <c r="E21" s="79" t="s">
        <v>394</v>
      </c>
      <c r="F21" s="32">
        <v>4</v>
      </c>
      <c r="G21" s="178">
        <v>2</v>
      </c>
      <c r="H21" s="116"/>
      <c r="I21" s="49"/>
      <c r="J21" s="49">
        <v>43963</v>
      </c>
    </row>
    <row r="22" spans="1:16" ht="17.25" customHeight="1" thickBot="1">
      <c r="A22" s="192"/>
      <c r="B22" s="192"/>
      <c r="C22" s="193"/>
      <c r="D22" s="10" t="s">
        <v>10</v>
      </c>
      <c r="E22" s="79" t="s">
        <v>270</v>
      </c>
      <c r="F22" s="32">
        <v>4</v>
      </c>
      <c r="G22" s="32"/>
      <c r="H22" s="114"/>
      <c r="I22" s="49"/>
      <c r="J22" s="49"/>
    </row>
    <row r="23" spans="1:16" ht="17.25" customHeight="1" thickBot="1">
      <c r="A23" s="192"/>
      <c r="B23" s="192"/>
      <c r="C23" s="193"/>
      <c r="D23" s="10" t="s">
        <v>12</v>
      </c>
      <c r="E23" s="79" t="s">
        <v>396</v>
      </c>
      <c r="F23" s="32">
        <v>4</v>
      </c>
      <c r="G23" s="32">
        <v>2</v>
      </c>
      <c r="H23" s="114"/>
      <c r="I23" s="49"/>
      <c r="J23" s="49"/>
    </row>
    <row r="24" spans="1:16" ht="17.25" customHeight="1" thickBot="1">
      <c r="A24" s="192"/>
      <c r="B24" s="192"/>
      <c r="C24" s="193"/>
      <c r="D24" s="10" t="s">
        <v>13</v>
      </c>
      <c r="E24" s="164" t="s">
        <v>495</v>
      </c>
      <c r="F24" s="32">
        <v>4</v>
      </c>
      <c r="G24" s="178">
        <v>2</v>
      </c>
      <c r="H24" s="114"/>
      <c r="I24" s="49"/>
      <c r="J24" s="49"/>
    </row>
    <row r="25" spans="1:16" ht="17.25" customHeight="1" thickBot="1">
      <c r="A25" s="192"/>
      <c r="B25" s="192"/>
      <c r="C25" s="193"/>
      <c r="D25" s="10" t="s">
        <v>14</v>
      </c>
      <c r="E25" s="79" t="s">
        <v>64</v>
      </c>
      <c r="F25" s="32">
        <v>0</v>
      </c>
      <c r="G25" s="162" t="s">
        <v>512</v>
      </c>
      <c r="H25" s="114"/>
      <c r="I25" s="49"/>
      <c r="J25" s="49"/>
    </row>
    <row r="26" spans="1:16" ht="17.25" customHeight="1" thickBot="1">
      <c r="A26" s="192"/>
      <c r="B26" s="192"/>
      <c r="C26" s="193"/>
      <c r="D26" s="10" t="s">
        <v>15</v>
      </c>
      <c r="E26" s="79" t="s">
        <v>65</v>
      </c>
      <c r="F26" s="32">
        <v>0</v>
      </c>
      <c r="G26" s="162" t="s">
        <v>531</v>
      </c>
      <c r="H26" s="114"/>
      <c r="I26" s="49"/>
      <c r="J26" s="49">
        <v>43962</v>
      </c>
    </row>
    <row r="27" spans="1:16" ht="17.25" customHeight="1" thickBot="1">
      <c r="A27" s="192"/>
      <c r="B27" s="192"/>
      <c r="C27" s="193"/>
      <c r="D27" s="10" t="s">
        <v>16</v>
      </c>
      <c r="E27" s="164" t="s">
        <v>66</v>
      </c>
      <c r="F27" s="32">
        <v>4</v>
      </c>
      <c r="G27" s="178">
        <v>1</v>
      </c>
      <c r="H27" s="114"/>
      <c r="I27" s="49"/>
      <c r="J27" s="49"/>
    </row>
    <row r="28" spans="1:16" ht="17.25" customHeight="1" thickBot="1">
      <c r="A28" s="192"/>
      <c r="B28" s="192"/>
      <c r="C28" s="193"/>
      <c r="D28" s="10" t="s">
        <v>17</v>
      </c>
      <c r="E28" s="79" t="s">
        <v>271</v>
      </c>
      <c r="F28" s="32">
        <v>4</v>
      </c>
      <c r="G28" s="32"/>
      <c r="H28" s="114"/>
      <c r="I28" s="49"/>
      <c r="J28" s="49"/>
      <c r="P28" s="99"/>
    </row>
    <row r="29" spans="1:16" ht="17.25" customHeight="1" thickBot="1">
      <c r="A29" s="192"/>
      <c r="B29" s="192"/>
      <c r="C29" s="193"/>
      <c r="D29" s="34" t="s">
        <v>274</v>
      </c>
      <c r="E29" s="168" t="s">
        <v>496</v>
      </c>
      <c r="F29" s="32">
        <v>4</v>
      </c>
      <c r="G29" s="165">
        <v>1</v>
      </c>
      <c r="H29" s="114"/>
      <c r="I29" s="49"/>
      <c r="J29" s="49"/>
      <c r="P29" s="95"/>
    </row>
    <row r="30" spans="1:16" ht="17.25" customHeight="1" thickBot="1">
      <c r="A30" s="192"/>
      <c r="B30" s="192"/>
      <c r="C30" s="193"/>
      <c r="D30" s="34" t="s">
        <v>272</v>
      </c>
      <c r="E30" s="168" t="s">
        <v>497</v>
      </c>
      <c r="F30" s="32">
        <v>4</v>
      </c>
      <c r="G30" s="137"/>
      <c r="H30" s="114"/>
      <c r="I30" s="49"/>
      <c r="J30" s="49"/>
      <c r="P30" s="95"/>
    </row>
    <row r="31" spans="1:16" ht="17.25" customHeight="1" thickBot="1">
      <c r="A31" s="192"/>
      <c r="B31" s="192"/>
      <c r="C31" s="193"/>
      <c r="D31" s="34" t="s">
        <v>273</v>
      </c>
      <c r="E31" s="79" t="s">
        <v>437</v>
      </c>
      <c r="F31" s="32">
        <v>4</v>
      </c>
      <c r="G31" s="179">
        <v>3</v>
      </c>
      <c r="H31" s="114"/>
      <c r="I31" s="49"/>
      <c r="J31" s="49"/>
    </row>
    <row r="32" spans="1:16" ht="17.25" customHeight="1" thickBot="1">
      <c r="A32" s="192"/>
      <c r="B32" s="192"/>
      <c r="C32" s="193"/>
      <c r="D32" s="34" t="s">
        <v>417</v>
      </c>
      <c r="E32" s="168" t="s">
        <v>496</v>
      </c>
      <c r="F32" s="32">
        <v>4</v>
      </c>
      <c r="G32" s="34">
        <v>1</v>
      </c>
      <c r="H32" s="114"/>
      <c r="I32" s="49"/>
      <c r="J32" s="49"/>
    </row>
    <row r="33" spans="1:10" ht="17.25" customHeight="1" thickBot="1">
      <c r="A33" s="192"/>
      <c r="B33" s="214" t="s">
        <v>67</v>
      </c>
      <c r="C33" s="213">
        <v>43962</v>
      </c>
      <c r="D33" s="10" t="s">
        <v>209</v>
      </c>
      <c r="E33" s="10" t="s">
        <v>70</v>
      </c>
      <c r="F33" s="32">
        <v>4</v>
      </c>
      <c r="G33" s="32"/>
      <c r="H33" s="114"/>
      <c r="I33" s="49"/>
      <c r="J33" s="49"/>
    </row>
    <row r="34" spans="1:10" ht="17.25" customHeight="1" thickBot="1">
      <c r="A34" s="192"/>
      <c r="B34" s="249"/>
      <c r="C34" s="247"/>
      <c r="D34" s="10" t="s">
        <v>24</v>
      </c>
      <c r="E34" s="79" t="s">
        <v>275</v>
      </c>
      <c r="F34" s="32">
        <v>4</v>
      </c>
      <c r="G34" s="10"/>
      <c r="H34" s="118"/>
      <c r="I34" s="49"/>
      <c r="J34" s="49"/>
    </row>
    <row r="35" spans="1:10" ht="17.25" customHeight="1" thickBot="1">
      <c r="A35" s="192"/>
      <c r="B35" s="249"/>
      <c r="C35" s="247"/>
      <c r="D35" s="191" t="s">
        <v>25</v>
      </c>
      <c r="E35" s="79" t="s">
        <v>439</v>
      </c>
      <c r="F35" s="197">
        <v>4</v>
      </c>
      <c r="G35" s="191">
        <v>2</v>
      </c>
      <c r="H35" s="206"/>
      <c r="I35" s="194"/>
      <c r="J35" s="49"/>
    </row>
    <row r="36" spans="1:10" ht="17.25" customHeight="1" thickBot="1">
      <c r="A36" s="192"/>
      <c r="B36" s="249"/>
      <c r="C36" s="247"/>
      <c r="D36" s="200"/>
      <c r="E36" s="79" t="s">
        <v>68</v>
      </c>
      <c r="F36" s="200"/>
      <c r="G36" s="195"/>
      <c r="H36" s="200"/>
      <c r="I36" s="200"/>
      <c r="J36" s="49"/>
    </row>
    <row r="37" spans="1:10" ht="17.25" customHeight="1" thickBot="1">
      <c r="A37" s="192"/>
      <c r="B37" s="249"/>
      <c r="C37" s="247"/>
      <c r="D37" s="10" t="s">
        <v>26</v>
      </c>
      <c r="E37" s="79" t="s">
        <v>69</v>
      </c>
      <c r="F37" s="32">
        <v>4</v>
      </c>
      <c r="G37" s="135">
        <v>3</v>
      </c>
      <c r="H37" s="114"/>
      <c r="I37" s="49"/>
      <c r="J37" s="49">
        <v>43937</v>
      </c>
    </row>
    <row r="38" spans="1:10" ht="17.25" customHeight="1" thickBot="1">
      <c r="A38" s="192"/>
      <c r="B38" s="249"/>
      <c r="C38" s="247"/>
      <c r="D38" s="124" t="s">
        <v>16</v>
      </c>
      <c r="E38" s="211" t="s">
        <v>438</v>
      </c>
      <c r="F38" s="32">
        <v>4</v>
      </c>
      <c r="G38" s="32">
        <v>4</v>
      </c>
      <c r="H38" s="142"/>
      <c r="I38" s="141"/>
      <c r="J38" s="141"/>
    </row>
    <row r="39" spans="1:10" ht="17.25" customHeight="1" thickBot="1">
      <c r="A39" s="192"/>
      <c r="B39" s="249"/>
      <c r="C39" s="247"/>
      <c r="D39" s="124" t="s">
        <v>17</v>
      </c>
      <c r="E39" s="211"/>
      <c r="F39" s="10">
        <v>4</v>
      </c>
      <c r="G39" s="10"/>
      <c r="H39" s="144"/>
      <c r="I39" s="145"/>
      <c r="J39" s="143"/>
    </row>
    <row r="40" spans="1:10" ht="17.25" customHeight="1" thickBot="1">
      <c r="A40" s="192"/>
      <c r="B40" s="249"/>
      <c r="C40" s="247"/>
      <c r="D40" s="34" t="s">
        <v>85</v>
      </c>
      <c r="E40" s="161" t="s">
        <v>498</v>
      </c>
      <c r="F40" s="32">
        <v>4</v>
      </c>
      <c r="G40" s="34"/>
      <c r="H40" s="114"/>
      <c r="I40" s="49">
        <v>43963</v>
      </c>
      <c r="J40" s="49"/>
    </row>
    <row r="41" spans="1:10" ht="17.25" customHeight="1" thickBot="1">
      <c r="A41" s="192"/>
      <c r="B41" s="249"/>
      <c r="C41" s="247"/>
      <c r="D41" s="34" t="s">
        <v>39</v>
      </c>
      <c r="E41" s="79" t="s">
        <v>277</v>
      </c>
      <c r="F41" s="32">
        <v>4</v>
      </c>
      <c r="G41" s="34"/>
      <c r="H41" s="114"/>
      <c r="I41" s="49">
        <v>43962</v>
      </c>
      <c r="J41" s="49"/>
    </row>
    <row r="42" spans="1:10" ht="17.25" customHeight="1" thickBot="1">
      <c r="A42" s="192"/>
      <c r="B42" s="249"/>
      <c r="C42" s="247"/>
      <c r="D42" s="256" t="s">
        <v>40</v>
      </c>
      <c r="E42" s="79" t="s">
        <v>276</v>
      </c>
      <c r="F42" s="197">
        <v>4</v>
      </c>
      <c r="G42" s="256">
        <v>2</v>
      </c>
      <c r="H42" s="196"/>
      <c r="I42" s="194"/>
      <c r="J42" s="49">
        <v>43949</v>
      </c>
    </row>
    <row r="43" spans="1:10" s="99" customFormat="1" ht="17.25" customHeight="1" thickBot="1">
      <c r="A43" s="192"/>
      <c r="B43" s="249"/>
      <c r="C43" s="247"/>
      <c r="D43" s="200"/>
      <c r="E43" s="13" t="s">
        <v>440</v>
      </c>
      <c r="F43" s="200"/>
      <c r="G43" s="200"/>
      <c r="H43" s="200"/>
      <c r="I43" s="200"/>
      <c r="J43" s="49"/>
    </row>
    <row r="44" spans="1:10" ht="17.25" customHeight="1" thickBot="1">
      <c r="A44" s="192"/>
      <c r="B44" s="249"/>
      <c r="C44" s="247"/>
      <c r="D44" s="34" t="s">
        <v>41</v>
      </c>
      <c r="E44" s="79" t="s">
        <v>71</v>
      </c>
      <c r="F44" s="32">
        <v>4</v>
      </c>
      <c r="G44" s="121"/>
      <c r="H44" s="114"/>
      <c r="I44" s="49"/>
      <c r="J44" s="49"/>
    </row>
    <row r="45" spans="1:10" ht="17.25" customHeight="1" thickBot="1">
      <c r="A45" s="192"/>
      <c r="B45" s="249"/>
      <c r="C45" s="247"/>
      <c r="D45" s="252" t="s">
        <v>502</v>
      </c>
      <c r="E45" s="161" t="s">
        <v>498</v>
      </c>
      <c r="F45" s="215">
        <v>4</v>
      </c>
      <c r="G45" s="267"/>
      <c r="H45" s="163"/>
      <c r="I45" s="198"/>
      <c r="J45" s="198"/>
    </row>
    <row r="46" spans="1:10" ht="17.25" customHeight="1" thickBot="1">
      <c r="A46" s="192"/>
      <c r="B46" s="250"/>
      <c r="C46" s="251"/>
      <c r="D46" s="253"/>
      <c r="E46" s="161" t="s">
        <v>440</v>
      </c>
      <c r="F46" s="266"/>
      <c r="G46" s="268"/>
      <c r="H46" s="163"/>
      <c r="I46" s="199"/>
      <c r="J46" s="199"/>
    </row>
    <row r="47" spans="1:10" ht="17.25" customHeight="1" thickBot="1">
      <c r="A47" s="192"/>
      <c r="B47" s="192" t="s">
        <v>72</v>
      </c>
      <c r="C47" s="193"/>
      <c r="D47" s="10" t="s">
        <v>5</v>
      </c>
      <c r="E47" s="13" t="s">
        <v>441</v>
      </c>
      <c r="F47" s="32">
        <v>4</v>
      </c>
      <c r="G47" s="32"/>
      <c r="H47" s="114"/>
      <c r="I47" s="49"/>
      <c r="J47" s="49"/>
    </row>
    <row r="48" spans="1:10" ht="17.25" customHeight="1" thickBot="1">
      <c r="A48" s="192"/>
      <c r="B48" s="192"/>
      <c r="C48" s="193"/>
      <c r="D48" s="10" t="s">
        <v>7</v>
      </c>
      <c r="E48" s="13" t="s">
        <v>442</v>
      </c>
      <c r="F48" s="32">
        <v>4</v>
      </c>
      <c r="G48" s="32"/>
      <c r="H48" s="114"/>
      <c r="I48" s="49"/>
      <c r="J48" s="49">
        <v>43935</v>
      </c>
    </row>
    <row r="49" spans="1:14" ht="17.25" customHeight="1" thickBot="1">
      <c r="A49" s="192"/>
      <c r="B49" s="192"/>
      <c r="C49" s="193"/>
      <c r="D49" s="10" t="s">
        <v>8</v>
      </c>
      <c r="E49" s="79" t="s">
        <v>344</v>
      </c>
      <c r="F49" s="32">
        <v>4</v>
      </c>
      <c r="G49" s="32">
        <v>2</v>
      </c>
      <c r="H49" s="114"/>
      <c r="I49" s="49"/>
      <c r="J49" s="49"/>
    </row>
    <row r="50" spans="1:14" ht="21.75" customHeight="1" thickBot="1">
      <c r="A50" s="192"/>
      <c r="B50" s="192"/>
      <c r="C50" s="193"/>
      <c r="D50" s="10" t="s">
        <v>10</v>
      </c>
      <c r="E50" s="79" t="s">
        <v>75</v>
      </c>
      <c r="F50" s="32">
        <v>4</v>
      </c>
      <c r="G50" s="178">
        <v>1</v>
      </c>
      <c r="H50" s="114"/>
      <c r="I50" s="49"/>
      <c r="J50" s="49">
        <v>43962</v>
      </c>
    </row>
    <row r="51" spans="1:14" ht="17.25" customHeight="1" thickBot="1">
      <c r="A51" s="192"/>
      <c r="B51" s="192"/>
      <c r="C51" s="193"/>
      <c r="D51" s="10" t="s">
        <v>12</v>
      </c>
      <c r="E51" s="27" t="s">
        <v>343</v>
      </c>
      <c r="F51" s="32">
        <v>4</v>
      </c>
      <c r="G51" s="32"/>
      <c r="H51" s="114"/>
      <c r="I51" s="49"/>
      <c r="J51" s="49"/>
    </row>
    <row r="52" spans="1:14" ht="17.25" customHeight="1" thickBot="1">
      <c r="A52" s="192"/>
      <c r="B52" s="192"/>
      <c r="C52" s="193"/>
      <c r="D52" s="10" t="s">
        <v>13</v>
      </c>
      <c r="E52" s="79" t="s">
        <v>73</v>
      </c>
      <c r="F52" s="32">
        <v>4</v>
      </c>
      <c r="G52" s="32">
        <v>4</v>
      </c>
      <c r="H52" s="114"/>
      <c r="I52" s="49"/>
      <c r="J52" s="49"/>
    </row>
    <row r="53" spans="1:14" ht="17.25" customHeight="1" thickBot="1">
      <c r="A53" s="192"/>
      <c r="B53" s="192"/>
      <c r="C53" s="193"/>
      <c r="D53" s="10" t="s">
        <v>14</v>
      </c>
      <c r="E53" s="79" t="s">
        <v>74</v>
      </c>
      <c r="F53" s="32">
        <v>0</v>
      </c>
      <c r="G53" s="181" t="s">
        <v>485</v>
      </c>
      <c r="H53" s="114"/>
      <c r="I53" s="49"/>
      <c r="J53" s="49"/>
    </row>
    <row r="54" spans="1:14" ht="17.25" customHeight="1" thickBot="1">
      <c r="A54" s="192"/>
      <c r="B54" s="192"/>
      <c r="C54" s="193"/>
      <c r="D54" s="10" t="s">
        <v>15</v>
      </c>
      <c r="E54" s="79" t="s">
        <v>278</v>
      </c>
      <c r="F54" s="32">
        <v>0</v>
      </c>
      <c r="G54" s="162" t="s">
        <v>521</v>
      </c>
      <c r="H54" s="114"/>
      <c r="I54" s="49"/>
      <c r="J54" s="49"/>
    </row>
    <row r="55" spans="1:14" ht="17.25" customHeight="1" thickBot="1">
      <c r="A55" s="192"/>
      <c r="B55" s="192"/>
      <c r="C55" s="193"/>
      <c r="D55" s="10" t="s">
        <v>16</v>
      </c>
      <c r="E55" s="211" t="s">
        <v>74</v>
      </c>
      <c r="F55" s="215">
        <v>4</v>
      </c>
      <c r="G55" s="215">
        <v>4</v>
      </c>
      <c r="H55" s="242"/>
      <c r="I55" s="194">
        <v>43941</v>
      </c>
      <c r="J55" s="49"/>
      <c r="N55" s="4" t="s">
        <v>379</v>
      </c>
    </row>
    <row r="56" spans="1:14" ht="17.25" customHeight="1" thickBot="1">
      <c r="A56" s="192"/>
      <c r="B56" s="192"/>
      <c r="C56" s="193"/>
      <c r="D56" s="10" t="s">
        <v>17</v>
      </c>
      <c r="E56" s="211"/>
      <c r="F56" s="203"/>
      <c r="G56" s="203"/>
      <c r="H56" s="203"/>
      <c r="I56" s="194"/>
      <c r="J56" s="49"/>
    </row>
    <row r="57" spans="1:14" ht="17.25" customHeight="1" thickBot="1">
      <c r="A57" s="192"/>
      <c r="B57" s="192"/>
      <c r="C57" s="193"/>
      <c r="D57" s="34" t="s">
        <v>260</v>
      </c>
      <c r="E57" s="79" t="s">
        <v>443</v>
      </c>
      <c r="F57" s="32">
        <v>4</v>
      </c>
      <c r="G57" s="121"/>
      <c r="H57" s="114"/>
      <c r="I57" s="49"/>
      <c r="J57" s="49"/>
    </row>
    <row r="58" spans="1:14" ht="17.25" customHeight="1" thickBot="1">
      <c r="A58" s="192"/>
      <c r="B58" s="200"/>
      <c r="C58" s="200"/>
      <c r="D58" s="34" t="s">
        <v>444</v>
      </c>
      <c r="E58" s="79" t="s">
        <v>441</v>
      </c>
      <c r="F58" s="32">
        <v>4</v>
      </c>
      <c r="G58" s="121"/>
      <c r="H58" s="114"/>
      <c r="I58" s="49">
        <v>43934</v>
      </c>
      <c r="J58" s="49"/>
    </row>
    <row r="59" spans="1:14" ht="17.25" customHeight="1" thickBot="1">
      <c r="A59" s="192"/>
      <c r="B59" s="192" t="s">
        <v>78</v>
      </c>
      <c r="C59" s="193"/>
      <c r="D59" s="10" t="s">
        <v>23</v>
      </c>
      <c r="E59" s="10" t="s">
        <v>478</v>
      </c>
      <c r="F59" s="32">
        <v>4</v>
      </c>
      <c r="G59" s="32"/>
      <c r="H59" s="114"/>
      <c r="I59" s="49"/>
      <c r="J59" s="49"/>
    </row>
    <row r="60" spans="1:14" ht="18" customHeight="1" thickBot="1">
      <c r="A60" s="192"/>
      <c r="B60" s="192"/>
      <c r="C60" s="193"/>
      <c r="D60" s="10" t="s">
        <v>24</v>
      </c>
      <c r="E60" s="27" t="s">
        <v>280</v>
      </c>
      <c r="F60" s="32">
        <v>4</v>
      </c>
      <c r="G60" s="32"/>
      <c r="H60" s="114"/>
      <c r="I60" s="49"/>
      <c r="J60" s="49">
        <v>43943</v>
      </c>
    </row>
    <row r="61" spans="1:14" ht="17.25" customHeight="1" thickBot="1">
      <c r="A61" s="192"/>
      <c r="B61" s="192"/>
      <c r="C61" s="193"/>
      <c r="D61" s="10" t="s">
        <v>25</v>
      </c>
      <c r="E61" s="79" t="s">
        <v>79</v>
      </c>
      <c r="F61" s="32">
        <v>4</v>
      </c>
      <c r="G61" s="178">
        <v>3</v>
      </c>
      <c r="H61" s="114"/>
      <c r="I61" s="49"/>
      <c r="J61" s="49"/>
    </row>
    <row r="62" spans="1:14" ht="17.25" customHeight="1" thickBot="1">
      <c r="A62" s="192"/>
      <c r="B62" s="192"/>
      <c r="C62" s="193"/>
      <c r="D62" s="10" t="s">
        <v>26</v>
      </c>
      <c r="E62" s="79" t="s">
        <v>80</v>
      </c>
      <c r="F62" s="32">
        <v>0</v>
      </c>
      <c r="G62" s="181" t="s">
        <v>485</v>
      </c>
      <c r="H62" s="114"/>
      <c r="I62" s="49"/>
      <c r="J62" s="49"/>
    </row>
    <row r="63" spans="1:14" ht="17.25" customHeight="1" thickBot="1">
      <c r="A63" s="192"/>
      <c r="B63" s="192"/>
      <c r="C63" s="193"/>
      <c r="D63" s="10" t="s">
        <v>16</v>
      </c>
      <c r="E63" s="10" t="s">
        <v>477</v>
      </c>
      <c r="F63" s="32">
        <v>4</v>
      </c>
      <c r="G63" s="32"/>
      <c r="H63" s="114"/>
      <c r="I63" s="49"/>
      <c r="J63" s="49"/>
    </row>
    <row r="64" spans="1:14" ht="17.25" customHeight="1" thickBot="1">
      <c r="A64" s="192"/>
      <c r="B64" s="192"/>
      <c r="C64" s="193"/>
      <c r="D64" s="10" t="s">
        <v>17</v>
      </c>
      <c r="E64" s="79" t="s">
        <v>520</v>
      </c>
      <c r="F64" s="32">
        <v>4</v>
      </c>
      <c r="G64" s="32"/>
      <c r="H64" s="114"/>
      <c r="I64" s="49"/>
      <c r="J64" s="49"/>
    </row>
    <row r="65" spans="1:10" ht="21" customHeight="1" thickBot="1">
      <c r="A65" s="192"/>
      <c r="B65" s="192" t="s">
        <v>81</v>
      </c>
      <c r="C65" s="193"/>
      <c r="D65" s="10" t="s">
        <v>5</v>
      </c>
      <c r="E65" s="79" t="s">
        <v>391</v>
      </c>
      <c r="F65" s="32">
        <v>4</v>
      </c>
      <c r="G65" s="178">
        <v>3</v>
      </c>
      <c r="H65" s="114"/>
      <c r="I65" s="49"/>
      <c r="J65" s="49"/>
    </row>
    <row r="66" spans="1:10" ht="17.25" customHeight="1" thickBot="1">
      <c r="A66" s="192"/>
      <c r="B66" s="192"/>
      <c r="C66" s="193"/>
      <c r="D66" s="10" t="s">
        <v>7</v>
      </c>
      <c r="E66" s="79" t="s">
        <v>392</v>
      </c>
      <c r="F66" s="32">
        <v>4</v>
      </c>
      <c r="G66" s="178">
        <v>2</v>
      </c>
      <c r="H66" s="114"/>
      <c r="I66" s="49"/>
      <c r="J66" s="49"/>
    </row>
    <row r="67" spans="1:10" ht="17.25" customHeight="1" thickBot="1">
      <c r="A67" s="192"/>
      <c r="B67" s="192"/>
      <c r="C67" s="193"/>
      <c r="D67" s="10" t="s">
        <v>8</v>
      </c>
      <c r="E67" s="27" t="s">
        <v>281</v>
      </c>
      <c r="F67" s="32">
        <v>4</v>
      </c>
      <c r="G67" s="32"/>
      <c r="H67" s="114"/>
      <c r="I67" s="49"/>
      <c r="J67" s="49"/>
    </row>
    <row r="68" spans="1:10" ht="21.75" customHeight="1" thickBot="1">
      <c r="A68" s="192"/>
      <c r="B68" s="192"/>
      <c r="C68" s="193"/>
      <c r="D68" s="10" t="s">
        <v>279</v>
      </c>
      <c r="E68" s="27" t="s">
        <v>349</v>
      </c>
      <c r="F68" s="32">
        <v>4</v>
      </c>
      <c r="G68" s="32"/>
      <c r="H68" s="114"/>
      <c r="I68" s="49"/>
      <c r="J68" s="49"/>
    </row>
    <row r="69" spans="1:10" ht="17.25" customHeight="1" thickBot="1">
      <c r="A69" s="192"/>
      <c r="B69" s="192"/>
      <c r="C69" s="193"/>
      <c r="D69" s="10" t="s">
        <v>12</v>
      </c>
      <c r="E69" s="164" t="s">
        <v>499</v>
      </c>
      <c r="F69" s="32">
        <v>4</v>
      </c>
      <c r="G69" s="32"/>
      <c r="H69" s="114"/>
      <c r="I69" s="49"/>
      <c r="J69" s="49"/>
    </row>
    <row r="70" spans="1:10" ht="17.25" customHeight="1" thickBot="1">
      <c r="A70" s="192"/>
      <c r="B70" s="192"/>
      <c r="C70" s="193"/>
      <c r="D70" s="10" t="s">
        <v>13</v>
      </c>
      <c r="E70" s="164" t="s">
        <v>522</v>
      </c>
      <c r="F70" s="32">
        <v>4</v>
      </c>
      <c r="G70" s="32"/>
      <c r="H70" s="114"/>
      <c r="I70" s="49"/>
      <c r="J70" s="49"/>
    </row>
    <row r="71" spans="1:10" ht="17.25" customHeight="1" thickBot="1">
      <c r="A71" s="192"/>
      <c r="B71" s="192"/>
      <c r="C71" s="193"/>
      <c r="D71" s="10" t="s">
        <v>14</v>
      </c>
      <c r="E71" s="79" t="s">
        <v>350</v>
      </c>
      <c r="F71" s="32">
        <v>4</v>
      </c>
      <c r="G71" s="178">
        <v>1</v>
      </c>
      <c r="H71" s="114"/>
      <c r="I71" s="49"/>
      <c r="J71" s="49">
        <v>43941</v>
      </c>
    </row>
    <row r="72" spans="1:10" ht="17.25" customHeight="1" thickBot="1">
      <c r="A72" s="192"/>
      <c r="B72" s="192"/>
      <c r="C72" s="193"/>
      <c r="D72" s="10" t="s">
        <v>15</v>
      </c>
      <c r="E72" s="79" t="s">
        <v>82</v>
      </c>
      <c r="F72" s="32">
        <v>4</v>
      </c>
      <c r="G72" s="135"/>
      <c r="H72" s="114"/>
      <c r="I72" s="49"/>
      <c r="J72" s="49"/>
    </row>
    <row r="73" spans="1:10" ht="17.25" customHeight="1" thickBot="1">
      <c r="A73" s="192"/>
      <c r="B73" s="192"/>
      <c r="C73" s="193"/>
      <c r="D73" s="124" t="s">
        <v>16</v>
      </c>
      <c r="E73" s="211" t="s">
        <v>500</v>
      </c>
      <c r="F73" s="32">
        <v>2</v>
      </c>
      <c r="G73" s="178">
        <v>2</v>
      </c>
      <c r="H73" s="114"/>
      <c r="I73" s="49"/>
      <c r="J73" s="49"/>
    </row>
    <row r="74" spans="1:10" ht="17.25" customHeight="1" thickBot="1">
      <c r="A74" s="192"/>
      <c r="B74" s="192"/>
      <c r="C74" s="193"/>
      <c r="D74" s="124" t="s">
        <v>17</v>
      </c>
      <c r="E74" s="211"/>
      <c r="F74" s="32">
        <v>2</v>
      </c>
      <c r="G74" s="32"/>
      <c r="H74" s="114"/>
      <c r="I74" s="49"/>
      <c r="J74" s="49"/>
    </row>
    <row r="75" spans="1:10" ht="17.25" customHeight="1" thickBot="1">
      <c r="A75" s="192"/>
      <c r="B75" s="192"/>
      <c r="C75" s="193"/>
      <c r="D75" s="265" t="s">
        <v>523</v>
      </c>
      <c r="E75" s="79" t="s">
        <v>86</v>
      </c>
      <c r="F75" s="70">
        <v>2</v>
      </c>
      <c r="G75" s="35"/>
      <c r="H75" s="114"/>
      <c r="I75" s="243"/>
      <c r="J75" s="205"/>
    </row>
    <row r="76" spans="1:10" ht="17.25" customHeight="1" thickBot="1">
      <c r="A76" s="192"/>
      <c r="B76" s="192"/>
      <c r="C76" s="193"/>
      <c r="D76" s="265"/>
      <c r="E76" s="79" t="s">
        <v>282</v>
      </c>
      <c r="F76" s="70">
        <v>2</v>
      </c>
      <c r="G76" s="159"/>
      <c r="H76" s="114"/>
      <c r="I76" s="243"/>
      <c r="J76" s="205"/>
    </row>
    <row r="77" spans="1:10" ht="17.25" customHeight="1" thickBot="1">
      <c r="A77" s="192"/>
      <c r="B77" s="192"/>
      <c r="C77" s="193"/>
      <c r="D77" s="265"/>
      <c r="E77" s="79" t="s">
        <v>283</v>
      </c>
      <c r="F77" s="70">
        <v>2</v>
      </c>
      <c r="G77" s="35"/>
      <c r="H77" s="114"/>
      <c r="I77" s="243"/>
      <c r="J77" s="205"/>
    </row>
    <row r="78" spans="1:10" ht="17.25" customHeight="1" thickBot="1">
      <c r="A78" s="192"/>
      <c r="B78" s="192"/>
      <c r="C78" s="193"/>
      <c r="D78" s="265"/>
      <c r="E78" s="79" t="s">
        <v>284</v>
      </c>
      <c r="F78" s="70">
        <v>2</v>
      </c>
      <c r="G78" s="35"/>
      <c r="H78" s="114"/>
      <c r="I78" s="243"/>
      <c r="J78" s="205"/>
    </row>
    <row r="79" spans="1:10" ht="17.25" customHeight="1" thickBot="1">
      <c r="A79" s="192"/>
      <c r="B79" s="192" t="s">
        <v>208</v>
      </c>
      <c r="C79" s="193"/>
      <c r="D79" s="10" t="s">
        <v>209</v>
      </c>
      <c r="E79" s="13" t="s">
        <v>447</v>
      </c>
      <c r="F79" s="32">
        <v>4</v>
      </c>
      <c r="G79" s="32">
        <v>2</v>
      </c>
      <c r="H79" s="114"/>
      <c r="I79" s="49"/>
      <c r="J79" s="49"/>
    </row>
    <row r="80" spans="1:10" ht="17.25" customHeight="1" thickBot="1">
      <c r="A80" s="192"/>
      <c r="B80" s="192"/>
      <c r="C80" s="248"/>
      <c r="D80" s="10" t="s">
        <v>191</v>
      </c>
      <c r="E80" s="10" t="s">
        <v>285</v>
      </c>
      <c r="F80" s="32">
        <v>4</v>
      </c>
      <c r="G80" s="32"/>
      <c r="H80" s="114"/>
      <c r="I80" s="49"/>
      <c r="J80" s="49">
        <v>43955</v>
      </c>
    </row>
    <row r="81" spans="1:10" ht="17.25" customHeight="1" thickBot="1">
      <c r="A81" s="192"/>
      <c r="B81" s="200"/>
      <c r="C81" s="200"/>
      <c r="D81" s="10" t="s">
        <v>446</v>
      </c>
      <c r="E81" s="10" t="s">
        <v>83</v>
      </c>
      <c r="F81" s="32">
        <v>4</v>
      </c>
      <c r="G81" s="32">
        <v>4</v>
      </c>
      <c r="H81" s="114"/>
      <c r="I81" s="49"/>
      <c r="J81" s="49"/>
    </row>
    <row r="82" spans="1:10" ht="17.25" customHeight="1" thickBot="1">
      <c r="A82" s="192"/>
      <c r="B82" s="192" t="s">
        <v>188</v>
      </c>
      <c r="C82" s="193"/>
      <c r="D82" s="10" t="s">
        <v>16</v>
      </c>
      <c r="E82" s="13" t="s">
        <v>448</v>
      </c>
      <c r="F82" s="32">
        <v>2</v>
      </c>
      <c r="G82" s="32"/>
      <c r="H82" s="114"/>
      <c r="I82" s="49"/>
      <c r="J82" s="49">
        <v>43969</v>
      </c>
    </row>
    <row r="83" spans="1:10" ht="17.25" customHeight="1" thickBot="1">
      <c r="A83" s="192"/>
      <c r="B83" s="192"/>
      <c r="C83" s="193"/>
      <c r="D83" s="10" t="s">
        <v>17</v>
      </c>
      <c r="E83" s="10" t="s">
        <v>286</v>
      </c>
      <c r="F83" s="32">
        <v>2</v>
      </c>
      <c r="G83" s="32"/>
      <c r="H83" s="114"/>
      <c r="I83" s="49"/>
      <c r="J83" s="49"/>
    </row>
    <row r="84" spans="1:10" ht="17.25" customHeight="1" thickBot="1">
      <c r="A84" s="192"/>
      <c r="B84" s="192"/>
      <c r="C84" s="193"/>
      <c r="D84" s="265" t="s">
        <v>32</v>
      </c>
      <c r="E84" s="10" t="s">
        <v>383</v>
      </c>
      <c r="F84" s="70">
        <v>2</v>
      </c>
      <c r="G84" s="35"/>
      <c r="H84" s="114"/>
      <c r="I84" s="205"/>
      <c r="J84" s="49"/>
    </row>
    <row r="85" spans="1:10" ht="17.25" customHeight="1" thickBot="1">
      <c r="A85" s="192"/>
      <c r="B85" s="192"/>
      <c r="C85" s="193"/>
      <c r="D85" s="265"/>
      <c r="E85" s="10" t="s">
        <v>287</v>
      </c>
      <c r="F85" s="70">
        <v>2</v>
      </c>
      <c r="G85" s="35"/>
      <c r="H85" s="114"/>
      <c r="I85" s="205"/>
      <c r="J85" s="49"/>
    </row>
    <row r="86" spans="1:10" ht="17.25" customHeight="1" thickBot="1">
      <c r="A86" s="192"/>
      <c r="B86" s="192"/>
      <c r="C86" s="193"/>
      <c r="D86" s="265"/>
      <c r="E86" s="10" t="s">
        <v>449</v>
      </c>
      <c r="F86" s="70">
        <v>2</v>
      </c>
      <c r="G86" s="35"/>
      <c r="H86" s="114"/>
      <c r="I86" s="205"/>
      <c r="J86" s="49"/>
    </row>
    <row r="87" spans="1:10" ht="17.25" customHeight="1" thickBot="1">
      <c r="A87" s="192"/>
      <c r="B87" s="254" t="s">
        <v>84</v>
      </c>
      <c r="C87" s="193"/>
      <c r="D87" s="34" t="s">
        <v>36</v>
      </c>
      <c r="E87" s="13" t="s">
        <v>445</v>
      </c>
      <c r="F87" s="32">
        <v>4</v>
      </c>
      <c r="G87" s="34"/>
      <c r="H87" s="114"/>
      <c r="I87" s="49"/>
      <c r="J87" s="49"/>
    </row>
    <row r="88" spans="1:10" ht="17.25" customHeight="1" thickBot="1">
      <c r="A88" s="192"/>
      <c r="B88" s="254"/>
      <c r="C88" s="193"/>
      <c r="D88" s="34" t="s">
        <v>39</v>
      </c>
      <c r="E88" s="10" t="s">
        <v>351</v>
      </c>
      <c r="F88" s="32">
        <v>4</v>
      </c>
      <c r="G88" s="34"/>
      <c r="H88" s="114"/>
      <c r="I88" s="49"/>
      <c r="J88" s="49"/>
    </row>
    <row r="89" spans="1:10" ht="17.25" customHeight="1" thickBot="1">
      <c r="A89" s="192"/>
      <c r="B89" s="254"/>
      <c r="C89" s="193"/>
      <c r="D89" s="34" t="s">
        <v>40</v>
      </c>
      <c r="E89" s="10" t="s">
        <v>288</v>
      </c>
      <c r="F89" s="32">
        <v>4</v>
      </c>
      <c r="G89" s="34"/>
      <c r="H89" s="114"/>
      <c r="I89" s="49"/>
      <c r="J89" s="49"/>
    </row>
    <row r="90" spans="1:10" ht="17.25" customHeight="1" thickBot="1">
      <c r="A90" s="192"/>
      <c r="B90" s="254"/>
      <c r="C90" s="193"/>
      <c r="D90" s="34" t="s">
        <v>41</v>
      </c>
      <c r="E90" s="10" t="s">
        <v>74</v>
      </c>
      <c r="F90" s="32">
        <v>4</v>
      </c>
      <c r="G90" s="34">
        <v>4</v>
      </c>
      <c r="H90" s="114"/>
      <c r="I90" s="49">
        <v>43938</v>
      </c>
      <c r="J90" s="49"/>
    </row>
    <row r="91" spans="1:10" ht="32.450000000000003" customHeight="1" thickBot="1">
      <c r="A91" s="216" t="s">
        <v>193</v>
      </c>
      <c r="B91" s="225" t="s">
        <v>184</v>
      </c>
      <c r="C91" s="226"/>
      <c r="D91" s="257" t="s">
        <v>185</v>
      </c>
      <c r="E91" s="258"/>
      <c r="F91" s="258"/>
      <c r="G91" s="258"/>
      <c r="H91" s="259"/>
      <c r="I91" s="110" t="s">
        <v>177</v>
      </c>
      <c r="J91" s="111" t="s">
        <v>182</v>
      </c>
    </row>
    <row r="92" spans="1:10" ht="29.25" customHeight="1" thickTop="1" thickBot="1">
      <c r="A92" s="216"/>
      <c r="B92" s="227" t="s">
        <v>181</v>
      </c>
      <c r="C92" s="227"/>
      <c r="D92" s="60" t="s">
        <v>178</v>
      </c>
      <c r="E92" s="94" t="s">
        <v>179</v>
      </c>
      <c r="F92" s="60" t="s">
        <v>180</v>
      </c>
      <c r="G92" s="260" t="s">
        <v>183</v>
      </c>
      <c r="H92" s="261"/>
      <c r="I92" s="29" t="s">
        <v>181</v>
      </c>
      <c r="J92" s="55" t="s">
        <v>181</v>
      </c>
    </row>
    <row r="93" spans="1:10" ht="23.25" customHeight="1" thickTop="1" thickBot="1">
      <c r="A93" s="217"/>
      <c r="B93" s="262" t="str">
        <f>COUNTA(C7:C90)&amp;"/"&amp;COUNTA(B7:B90)</f>
        <v>1/9</v>
      </c>
      <c r="C93" s="262"/>
      <c r="D93" s="61">
        <f>SUM(G7:G16,G19:G28,G33:G39,G47:G56,G59:G74,G79:G83)</f>
        <v>57</v>
      </c>
      <c r="E93" s="61">
        <f>SUM(G17:G18,G29:G32,G40:G44,G57:G58,G87:G90)</f>
        <v>11</v>
      </c>
      <c r="F93" s="61">
        <f>SUM(G75:G78,G84:G86)</f>
        <v>0</v>
      </c>
      <c r="G93" s="263" t="str">
        <f>SUM(G7:G90)&amp;"/"&amp;SUM(F7:F90)</f>
        <v>68/270</v>
      </c>
      <c r="H93" s="264"/>
      <c r="I93" s="56" t="str">
        <f>COUNTA(I7:I74,I79:I83,I87:I90)&amp;"/"&amp;COUNTA(E7:E34,D35,E37:E39,,D40:D54,E55,E57:E74,E79:E83,E87:E90)</f>
        <v>6/72</v>
      </c>
      <c r="J93" s="56" t="str">
        <f>COUNTA(J7:J74,J79:J90)&amp;"/"&amp;COUNTA(D7:D74,D79:D83,E85:E90)</f>
        <v>12/76</v>
      </c>
    </row>
    <row r="94" spans="1:10" ht="17.25" thickTop="1"/>
  </sheetData>
  <mergeCells count="67">
    <mergeCell ref="I42:I43"/>
    <mergeCell ref="C87:C90"/>
    <mergeCell ref="D84:D86"/>
    <mergeCell ref="E73:E74"/>
    <mergeCell ref="E55:E56"/>
    <mergeCell ref="I55:I56"/>
    <mergeCell ref="C59:C64"/>
    <mergeCell ref="G55:G56"/>
    <mergeCell ref="H55:H56"/>
    <mergeCell ref="F55:F56"/>
    <mergeCell ref="F45:F46"/>
    <mergeCell ref="G45:G46"/>
    <mergeCell ref="I45:I46"/>
    <mergeCell ref="I84:I86"/>
    <mergeCell ref="C65:C78"/>
    <mergeCell ref="D75:D78"/>
    <mergeCell ref="A91:A93"/>
    <mergeCell ref="B91:C91"/>
    <mergeCell ref="D91:H91"/>
    <mergeCell ref="B92:C92"/>
    <mergeCell ref="G92:H92"/>
    <mergeCell ref="B93:C93"/>
    <mergeCell ref="G93:H93"/>
    <mergeCell ref="A2:J2"/>
    <mergeCell ref="I75:I78"/>
    <mergeCell ref="C7:C18"/>
    <mergeCell ref="C4:C6"/>
    <mergeCell ref="D4:D6"/>
    <mergeCell ref="E4:E6"/>
    <mergeCell ref="C19:C32"/>
    <mergeCell ref="E38:E39"/>
    <mergeCell ref="F35:F36"/>
    <mergeCell ref="G35:G36"/>
    <mergeCell ref="H35:H36"/>
    <mergeCell ref="I35:I36"/>
    <mergeCell ref="D42:D43"/>
    <mergeCell ref="F42:F43"/>
    <mergeCell ref="G42:G43"/>
    <mergeCell ref="H42:H43"/>
    <mergeCell ref="B87:B90"/>
    <mergeCell ref="A1:J1"/>
    <mergeCell ref="A3:J3"/>
    <mergeCell ref="J4:J5"/>
    <mergeCell ref="F5:F6"/>
    <mergeCell ref="G5:G6"/>
    <mergeCell ref="H5:H6"/>
    <mergeCell ref="A7:A90"/>
    <mergeCell ref="B7:B18"/>
    <mergeCell ref="B19:B32"/>
    <mergeCell ref="B59:B64"/>
    <mergeCell ref="F4:H4"/>
    <mergeCell ref="I4:I5"/>
    <mergeCell ref="A4:A6"/>
    <mergeCell ref="B4:B6"/>
    <mergeCell ref="J75:J78"/>
    <mergeCell ref="C82:C86"/>
    <mergeCell ref="D35:D36"/>
    <mergeCell ref="B33:B46"/>
    <mergeCell ref="C33:C46"/>
    <mergeCell ref="D45:D46"/>
    <mergeCell ref="B82:B86"/>
    <mergeCell ref="J45:J46"/>
    <mergeCell ref="B47:B58"/>
    <mergeCell ref="C47:C58"/>
    <mergeCell ref="B79:B81"/>
    <mergeCell ref="C79:C81"/>
    <mergeCell ref="B65:B78"/>
  </mergeCells>
  <phoneticPr fontId="1" type="noConversion"/>
  <pageMargins left="0.51181102362204722" right="0.31496062992125984" top="0.35433070866141736" bottom="0.35433070866141736" header="0.31496062992125984" footer="0.31496062992125984"/>
  <pageSetup paperSize="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96"/>
  <sheetViews>
    <sheetView zoomScaleNormal="10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M70" sqref="M70"/>
    </sheetView>
  </sheetViews>
  <sheetFormatPr defaultRowHeight="16.5"/>
  <cols>
    <col min="1" max="1" width="8.625" style="4" customWidth="1"/>
    <col min="2" max="2" width="7.875" style="4" customWidth="1"/>
    <col min="3" max="3" width="12.75" style="4" customWidth="1"/>
    <col min="4" max="4" width="12.875" style="28" customWidth="1"/>
    <col min="5" max="5" width="11" style="28" customWidth="1"/>
    <col min="6" max="6" width="8.25" style="31" customWidth="1"/>
    <col min="7" max="7" width="8.75" style="31" customWidth="1"/>
    <col min="8" max="8" width="0.125" style="4" customWidth="1"/>
    <col min="9" max="9" width="15.75" style="31" customWidth="1"/>
    <col min="10" max="10" width="14.5" style="31" customWidth="1"/>
    <col min="11" max="11" width="0.25" style="4" customWidth="1"/>
    <col min="12" max="16384" width="9" style="4"/>
  </cols>
  <sheetData>
    <row r="1" spans="1:12" ht="20.25">
      <c r="A1" s="232" t="s">
        <v>516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2" ht="20.25">
      <c r="A2" s="232" t="s">
        <v>199</v>
      </c>
      <c r="B2" s="232"/>
      <c r="C2" s="232"/>
      <c r="D2" s="232"/>
      <c r="E2" s="232"/>
      <c r="F2" s="232"/>
      <c r="G2" s="232"/>
      <c r="H2" s="232"/>
      <c r="I2" s="232"/>
      <c r="J2" s="232"/>
    </row>
    <row r="3" spans="1:12" ht="17.25" thickBot="1">
      <c r="A3" s="233" t="s">
        <v>187</v>
      </c>
      <c r="B3" s="233"/>
      <c r="C3" s="233"/>
      <c r="D3" s="233"/>
      <c r="E3" s="233"/>
      <c r="F3" s="233"/>
      <c r="G3" s="233"/>
      <c r="H3" s="233"/>
      <c r="I3" s="233"/>
      <c r="J3" s="233"/>
    </row>
    <row r="4" spans="1:12" ht="33.75" customHeight="1" thickBot="1">
      <c r="A4" s="236" t="s">
        <v>0</v>
      </c>
      <c r="B4" s="236" t="s">
        <v>1</v>
      </c>
      <c r="C4" s="244" t="s">
        <v>49</v>
      </c>
      <c r="D4" s="236" t="s">
        <v>2</v>
      </c>
      <c r="E4" s="236" t="s">
        <v>3</v>
      </c>
      <c r="F4" s="237" t="s">
        <v>48</v>
      </c>
      <c r="G4" s="237"/>
      <c r="H4" s="237"/>
      <c r="I4" s="238" t="s">
        <v>215</v>
      </c>
      <c r="J4" s="239" t="s">
        <v>205</v>
      </c>
    </row>
    <row r="5" spans="1:12" ht="17.25" customHeight="1" thickBot="1">
      <c r="A5" s="236"/>
      <c r="B5" s="236"/>
      <c r="C5" s="244"/>
      <c r="D5" s="236"/>
      <c r="E5" s="236"/>
      <c r="F5" s="241" t="s">
        <v>368</v>
      </c>
      <c r="G5" s="241" t="s">
        <v>369</v>
      </c>
      <c r="H5" s="237" t="s">
        <v>399</v>
      </c>
      <c r="I5" s="238"/>
      <c r="J5" s="239"/>
    </row>
    <row r="6" spans="1:12" ht="17.25" customHeight="1" thickBot="1">
      <c r="A6" s="236"/>
      <c r="B6" s="236"/>
      <c r="C6" s="244"/>
      <c r="D6" s="236"/>
      <c r="E6" s="236"/>
      <c r="F6" s="241"/>
      <c r="G6" s="241"/>
      <c r="H6" s="237"/>
      <c r="I6" s="112" t="s">
        <v>52</v>
      </c>
      <c r="J6" s="113" t="s">
        <v>210</v>
      </c>
    </row>
    <row r="7" spans="1:12" ht="18" customHeight="1" thickBot="1">
      <c r="A7" s="192" t="s">
        <v>357</v>
      </c>
      <c r="B7" s="192" t="s">
        <v>360</v>
      </c>
      <c r="C7" s="193"/>
      <c r="D7" s="43" t="s">
        <v>20</v>
      </c>
      <c r="E7" s="192" t="s">
        <v>96</v>
      </c>
      <c r="F7" s="197">
        <v>4</v>
      </c>
      <c r="G7" s="256"/>
      <c r="H7" s="125"/>
      <c r="I7" s="194"/>
      <c r="J7" s="49"/>
    </row>
    <row r="8" spans="1:12" ht="18" customHeight="1" thickBot="1">
      <c r="A8" s="192"/>
      <c r="B8" s="192"/>
      <c r="C8" s="193"/>
      <c r="D8" s="43" t="s">
        <v>21</v>
      </c>
      <c r="E8" s="192"/>
      <c r="F8" s="195"/>
      <c r="G8" s="200"/>
      <c r="H8" s="126"/>
      <c r="I8" s="194"/>
      <c r="J8" s="49"/>
      <c r="L8" s="4" t="s">
        <v>376</v>
      </c>
    </row>
    <row r="9" spans="1:12" ht="18" customHeight="1" thickBot="1">
      <c r="A9" s="192"/>
      <c r="B9" s="192" t="s">
        <v>87</v>
      </c>
      <c r="C9" s="193"/>
      <c r="D9" s="13" t="s">
        <v>23</v>
      </c>
      <c r="E9" s="13" t="s">
        <v>476</v>
      </c>
      <c r="F9" s="32">
        <v>4</v>
      </c>
      <c r="G9" s="178">
        <v>2</v>
      </c>
      <c r="H9" s="115"/>
      <c r="I9" s="49"/>
      <c r="J9" s="49">
        <v>43959</v>
      </c>
    </row>
    <row r="10" spans="1:12" ht="18" customHeight="1" thickBot="1">
      <c r="A10" s="192"/>
      <c r="B10" s="192"/>
      <c r="C10" s="193"/>
      <c r="D10" s="13" t="s">
        <v>24</v>
      </c>
      <c r="E10" s="127" t="s">
        <v>289</v>
      </c>
      <c r="F10" s="32">
        <v>4</v>
      </c>
      <c r="G10" s="178">
        <v>2</v>
      </c>
      <c r="H10" s="114"/>
      <c r="I10" s="49"/>
      <c r="J10" s="49"/>
    </row>
    <row r="11" spans="1:12" ht="18" customHeight="1" thickBot="1">
      <c r="A11" s="192"/>
      <c r="B11" s="192"/>
      <c r="C11" s="193"/>
      <c r="D11" s="13" t="s">
        <v>25</v>
      </c>
      <c r="E11" s="127" t="s">
        <v>97</v>
      </c>
      <c r="F11" s="32">
        <v>0</v>
      </c>
      <c r="G11" s="128" t="s">
        <v>485</v>
      </c>
      <c r="H11" s="125"/>
      <c r="I11" s="49"/>
      <c r="J11" s="49"/>
    </row>
    <row r="12" spans="1:12" ht="18" customHeight="1" thickBot="1">
      <c r="A12" s="192"/>
      <c r="B12" s="192"/>
      <c r="C12" s="193"/>
      <c r="D12" s="13" t="s">
        <v>26</v>
      </c>
      <c r="E12" s="127" t="s">
        <v>384</v>
      </c>
      <c r="F12" s="32">
        <v>4</v>
      </c>
      <c r="G12" s="178">
        <v>3</v>
      </c>
      <c r="H12" s="125"/>
      <c r="I12" s="49"/>
      <c r="J12" s="130"/>
    </row>
    <row r="13" spans="1:12" ht="18" customHeight="1" thickBot="1">
      <c r="A13" s="192"/>
      <c r="B13" s="192"/>
      <c r="C13" s="193"/>
      <c r="D13" s="13" t="s">
        <v>16</v>
      </c>
      <c r="E13" s="129" t="s">
        <v>508</v>
      </c>
      <c r="F13" s="32">
        <v>4</v>
      </c>
      <c r="G13" s="32">
        <v>1</v>
      </c>
      <c r="H13" s="125"/>
      <c r="I13" s="49"/>
      <c r="J13" s="130"/>
    </row>
    <row r="14" spans="1:12" ht="18" customHeight="1" thickBot="1">
      <c r="A14" s="192"/>
      <c r="B14" s="192"/>
      <c r="C14" s="193"/>
      <c r="D14" s="108" t="s">
        <v>17</v>
      </c>
      <c r="E14" s="127" t="s">
        <v>450</v>
      </c>
      <c r="F14" s="32">
        <v>4</v>
      </c>
      <c r="G14" s="32"/>
      <c r="H14" s="125"/>
      <c r="I14" s="49"/>
      <c r="J14" s="49"/>
    </row>
    <row r="15" spans="1:12" ht="18" customHeight="1" thickBot="1">
      <c r="A15" s="192"/>
      <c r="B15" s="192"/>
      <c r="C15" s="193"/>
      <c r="D15" s="43" t="s">
        <v>76</v>
      </c>
      <c r="E15" s="274" t="s">
        <v>476</v>
      </c>
      <c r="F15" s="215">
        <v>4</v>
      </c>
      <c r="G15" s="252">
        <v>1</v>
      </c>
      <c r="H15" s="242"/>
      <c r="I15" s="271"/>
      <c r="J15" s="269"/>
    </row>
    <row r="16" spans="1:12" ht="18" customHeight="1" thickBot="1">
      <c r="A16" s="192"/>
      <c r="B16" s="192"/>
      <c r="C16" s="193"/>
      <c r="D16" s="43" t="s">
        <v>77</v>
      </c>
      <c r="E16" s="203"/>
      <c r="F16" s="203"/>
      <c r="G16" s="203"/>
      <c r="H16" s="203"/>
      <c r="I16" s="270"/>
      <c r="J16" s="270"/>
    </row>
    <row r="17" spans="1:15" ht="18" customHeight="1" thickBot="1">
      <c r="A17" s="192"/>
      <c r="B17" s="192"/>
      <c r="C17" s="193"/>
      <c r="D17" s="272" t="s">
        <v>510</v>
      </c>
      <c r="E17" s="275" t="s">
        <v>509</v>
      </c>
      <c r="F17" s="215">
        <v>4</v>
      </c>
      <c r="G17" s="252">
        <v>2</v>
      </c>
      <c r="H17" s="125"/>
      <c r="I17" s="271"/>
      <c r="J17" s="271"/>
    </row>
    <row r="18" spans="1:15" ht="10.5" customHeight="1" thickBot="1">
      <c r="A18" s="192"/>
      <c r="B18" s="192"/>
      <c r="C18" s="193"/>
      <c r="D18" s="203"/>
      <c r="E18" s="203"/>
      <c r="F18" s="203"/>
      <c r="G18" s="203"/>
      <c r="H18" s="125"/>
      <c r="I18" s="270"/>
      <c r="J18" s="270"/>
    </row>
    <row r="19" spans="1:15" ht="18" customHeight="1" thickBot="1">
      <c r="A19" s="192"/>
      <c r="B19" s="192"/>
      <c r="C19" s="193"/>
      <c r="D19" s="43" t="s">
        <v>361</v>
      </c>
      <c r="E19" s="79" t="s">
        <v>511</v>
      </c>
      <c r="F19" s="32">
        <v>4</v>
      </c>
      <c r="G19" s="34"/>
      <c r="H19" s="125"/>
      <c r="I19" s="49"/>
      <c r="J19" s="49"/>
    </row>
    <row r="20" spans="1:15" ht="18" customHeight="1" thickBot="1">
      <c r="A20" s="192"/>
      <c r="B20" s="192" t="s">
        <v>88</v>
      </c>
      <c r="C20" s="193"/>
      <c r="D20" s="13" t="s">
        <v>23</v>
      </c>
      <c r="E20" s="13" t="s">
        <v>451</v>
      </c>
      <c r="F20" s="32">
        <v>4</v>
      </c>
      <c r="G20" s="178">
        <v>2</v>
      </c>
      <c r="H20" s="125"/>
      <c r="I20" s="49"/>
      <c r="J20" s="49"/>
    </row>
    <row r="21" spans="1:15" ht="18" customHeight="1" thickBot="1">
      <c r="A21" s="192"/>
      <c r="B21" s="192"/>
      <c r="C21" s="193"/>
      <c r="D21" s="13" t="s">
        <v>24</v>
      </c>
      <c r="E21" s="27" t="s">
        <v>290</v>
      </c>
      <c r="F21" s="32">
        <v>4</v>
      </c>
      <c r="G21" s="178">
        <v>1</v>
      </c>
      <c r="H21" s="125"/>
      <c r="I21" s="49"/>
      <c r="J21" s="49"/>
    </row>
    <row r="22" spans="1:15" ht="18" customHeight="1" thickBot="1">
      <c r="A22" s="192"/>
      <c r="B22" s="192"/>
      <c r="C22" s="193"/>
      <c r="D22" s="13" t="s">
        <v>25</v>
      </c>
      <c r="E22" s="27" t="s">
        <v>98</v>
      </c>
      <c r="F22" s="32">
        <v>4</v>
      </c>
      <c r="G22" s="178">
        <v>2</v>
      </c>
      <c r="H22" s="125"/>
      <c r="I22" s="49"/>
      <c r="J22" s="49"/>
    </row>
    <row r="23" spans="1:15" ht="18" customHeight="1" thickBot="1">
      <c r="A23" s="192"/>
      <c r="B23" s="192"/>
      <c r="C23" s="193"/>
      <c r="D23" s="13" t="s">
        <v>26</v>
      </c>
      <c r="E23" s="27" t="s">
        <v>99</v>
      </c>
      <c r="F23" s="32">
        <v>0</v>
      </c>
      <c r="G23" s="178" t="s">
        <v>513</v>
      </c>
      <c r="H23" s="125"/>
      <c r="I23" s="49"/>
      <c r="J23" s="49"/>
    </row>
    <row r="24" spans="1:15" ht="18" customHeight="1" thickBot="1">
      <c r="A24" s="192"/>
      <c r="B24" s="192"/>
      <c r="C24" s="193"/>
      <c r="D24" s="13" t="s">
        <v>16</v>
      </c>
      <c r="E24" s="27" t="s">
        <v>291</v>
      </c>
      <c r="F24" s="32">
        <v>4</v>
      </c>
      <c r="G24" s="178">
        <v>2</v>
      </c>
      <c r="H24" s="125"/>
      <c r="I24" s="49">
        <v>43955</v>
      </c>
      <c r="J24" s="49"/>
    </row>
    <row r="25" spans="1:15" ht="18" customHeight="1" thickBot="1">
      <c r="A25" s="192"/>
      <c r="B25" s="192"/>
      <c r="C25" s="193"/>
      <c r="D25" s="13" t="s">
        <v>17</v>
      </c>
      <c r="E25" s="27" t="s">
        <v>291</v>
      </c>
      <c r="F25" s="32">
        <v>4</v>
      </c>
      <c r="G25" s="178">
        <v>2</v>
      </c>
      <c r="H25" s="125"/>
      <c r="I25" s="49">
        <v>43955</v>
      </c>
      <c r="J25" s="49"/>
      <c r="O25" s="4" t="s">
        <v>377</v>
      </c>
    </row>
    <row r="26" spans="1:15" ht="18" customHeight="1" thickBot="1">
      <c r="A26" s="192"/>
      <c r="B26" s="192"/>
      <c r="C26" s="193"/>
      <c r="D26" s="43" t="s">
        <v>273</v>
      </c>
      <c r="E26" s="27" t="s">
        <v>100</v>
      </c>
      <c r="F26" s="32">
        <v>4</v>
      </c>
      <c r="G26" s="180">
        <v>4</v>
      </c>
      <c r="H26" s="125"/>
      <c r="I26" s="49"/>
      <c r="J26" s="49"/>
    </row>
    <row r="27" spans="1:15" ht="18" customHeight="1" thickBot="1">
      <c r="A27" s="192"/>
      <c r="B27" s="192"/>
      <c r="C27" s="193"/>
      <c r="D27" s="43" t="s">
        <v>292</v>
      </c>
      <c r="E27" s="27" t="s">
        <v>385</v>
      </c>
      <c r="F27" s="32">
        <v>0</v>
      </c>
      <c r="G27" s="178" t="s">
        <v>485</v>
      </c>
      <c r="H27" s="125"/>
      <c r="I27" s="49"/>
      <c r="J27" s="49"/>
    </row>
    <row r="28" spans="1:15" ht="18" customHeight="1" thickBot="1">
      <c r="A28" s="192"/>
      <c r="B28" s="192" t="s">
        <v>89</v>
      </c>
      <c r="C28" s="193"/>
      <c r="D28" s="13" t="s">
        <v>5</v>
      </c>
      <c r="E28" s="13" t="s">
        <v>453</v>
      </c>
      <c r="F28" s="32">
        <v>4</v>
      </c>
      <c r="G28" s="119">
        <v>4</v>
      </c>
      <c r="H28" s="125"/>
      <c r="I28" s="49"/>
      <c r="J28" s="49">
        <v>43963</v>
      </c>
    </row>
    <row r="29" spans="1:15" ht="18" customHeight="1" thickBot="1">
      <c r="A29" s="192"/>
      <c r="B29" s="192"/>
      <c r="C29" s="193"/>
      <c r="D29" s="13" t="s">
        <v>7</v>
      </c>
      <c r="E29" s="13" t="s">
        <v>454</v>
      </c>
      <c r="F29" s="32">
        <v>4</v>
      </c>
      <c r="G29" s="32"/>
      <c r="H29" s="125"/>
      <c r="I29" s="49"/>
      <c r="J29" s="49">
        <v>43957</v>
      </c>
    </row>
    <row r="30" spans="1:15" ht="18" customHeight="1" thickBot="1">
      <c r="A30" s="192"/>
      <c r="B30" s="192"/>
      <c r="C30" s="193"/>
      <c r="D30" s="13" t="s">
        <v>8</v>
      </c>
      <c r="E30" s="27" t="s">
        <v>106</v>
      </c>
      <c r="F30" s="32">
        <v>4</v>
      </c>
      <c r="G30" s="32"/>
      <c r="H30" s="114"/>
      <c r="I30" s="49">
        <v>43969</v>
      </c>
      <c r="J30" s="49"/>
    </row>
    <row r="31" spans="1:15" ht="18" customHeight="1" thickBot="1">
      <c r="A31" s="192"/>
      <c r="B31" s="192"/>
      <c r="C31" s="193"/>
      <c r="D31" s="13" t="s">
        <v>10</v>
      </c>
      <c r="E31" s="27" t="s">
        <v>105</v>
      </c>
      <c r="F31" s="32">
        <v>4</v>
      </c>
      <c r="G31" s="32"/>
      <c r="H31" s="125"/>
      <c r="I31" s="49"/>
      <c r="J31" s="49">
        <v>43954</v>
      </c>
    </row>
    <row r="32" spans="1:15" ht="18" customHeight="1" thickBot="1">
      <c r="A32" s="192"/>
      <c r="B32" s="192"/>
      <c r="C32" s="193"/>
      <c r="D32" s="13" t="s">
        <v>12</v>
      </c>
      <c r="E32" s="27" t="s">
        <v>101</v>
      </c>
      <c r="F32" s="32">
        <v>4</v>
      </c>
      <c r="G32" s="135"/>
      <c r="H32" s="125"/>
      <c r="I32" s="49"/>
      <c r="J32" s="49"/>
    </row>
    <row r="33" spans="1:10" ht="18" customHeight="1" thickBot="1">
      <c r="A33" s="192"/>
      <c r="B33" s="192"/>
      <c r="C33" s="193"/>
      <c r="D33" s="13" t="s">
        <v>13</v>
      </c>
      <c r="E33" s="27" t="s">
        <v>102</v>
      </c>
      <c r="F33" s="32">
        <v>0</v>
      </c>
      <c r="G33" s="128" t="s">
        <v>485</v>
      </c>
      <c r="H33" s="125"/>
      <c r="I33" s="49"/>
      <c r="J33" s="49"/>
    </row>
    <row r="34" spans="1:10" ht="18" customHeight="1" thickBot="1">
      <c r="A34" s="192"/>
      <c r="B34" s="192"/>
      <c r="C34" s="193"/>
      <c r="D34" s="13" t="s">
        <v>14</v>
      </c>
      <c r="E34" s="27" t="s">
        <v>103</v>
      </c>
      <c r="F34" s="32">
        <v>4</v>
      </c>
      <c r="G34" s="178">
        <v>3</v>
      </c>
      <c r="H34" s="125"/>
      <c r="I34" s="49">
        <v>43944</v>
      </c>
      <c r="J34" s="49">
        <v>43957</v>
      </c>
    </row>
    <row r="35" spans="1:10" ht="18" customHeight="1" thickBot="1">
      <c r="A35" s="192"/>
      <c r="B35" s="192"/>
      <c r="C35" s="193"/>
      <c r="D35" s="13" t="s">
        <v>15</v>
      </c>
      <c r="E35" s="27" t="s">
        <v>104</v>
      </c>
      <c r="F35" s="32">
        <v>4</v>
      </c>
      <c r="G35" s="178">
        <v>3</v>
      </c>
      <c r="H35" s="125"/>
      <c r="I35" s="49">
        <v>43964</v>
      </c>
      <c r="J35" s="49">
        <v>43962</v>
      </c>
    </row>
    <row r="36" spans="1:10" ht="18" customHeight="1" thickBot="1">
      <c r="A36" s="192"/>
      <c r="B36" s="192"/>
      <c r="C36" s="193"/>
      <c r="D36" s="13" t="s">
        <v>16</v>
      </c>
      <c r="E36" s="192" t="s">
        <v>452</v>
      </c>
      <c r="F36" s="32">
        <v>4</v>
      </c>
      <c r="G36" s="32">
        <v>4</v>
      </c>
      <c r="H36" s="125"/>
      <c r="I36" s="49">
        <v>43936</v>
      </c>
      <c r="J36" s="49"/>
    </row>
    <row r="37" spans="1:10" ht="18" customHeight="1" thickBot="1">
      <c r="A37" s="192"/>
      <c r="B37" s="192"/>
      <c r="C37" s="193"/>
      <c r="D37" s="13" t="s">
        <v>17</v>
      </c>
      <c r="E37" s="200"/>
      <c r="F37" s="32">
        <v>4</v>
      </c>
      <c r="G37" s="32">
        <v>4</v>
      </c>
      <c r="H37" s="125"/>
      <c r="I37" s="49">
        <v>43943</v>
      </c>
      <c r="J37" s="49"/>
    </row>
    <row r="38" spans="1:10" ht="18" customHeight="1" thickBot="1">
      <c r="A38" s="192"/>
      <c r="B38" s="192" t="s">
        <v>90</v>
      </c>
      <c r="C38" s="193"/>
      <c r="D38" s="108" t="s">
        <v>23</v>
      </c>
      <c r="E38" s="13" t="s">
        <v>475</v>
      </c>
      <c r="F38" s="32">
        <v>3</v>
      </c>
      <c r="G38" s="32"/>
      <c r="H38" s="114"/>
      <c r="I38" s="49"/>
      <c r="J38" s="49">
        <v>43935</v>
      </c>
    </row>
    <row r="39" spans="1:10" ht="18" customHeight="1" thickBot="1">
      <c r="A39" s="192"/>
      <c r="B39" s="192"/>
      <c r="C39" s="193"/>
      <c r="D39" s="108" t="s">
        <v>24</v>
      </c>
      <c r="E39" s="127" t="s">
        <v>293</v>
      </c>
      <c r="F39" s="32">
        <v>3</v>
      </c>
      <c r="G39" s="32"/>
      <c r="H39" s="125"/>
      <c r="I39" s="49"/>
      <c r="J39" s="49">
        <v>43935</v>
      </c>
    </row>
    <row r="40" spans="1:10" ht="21" customHeight="1" thickBot="1">
      <c r="A40" s="192"/>
      <c r="B40" s="192"/>
      <c r="C40" s="193"/>
      <c r="D40" s="108" t="s">
        <v>25</v>
      </c>
      <c r="E40" s="127" t="s">
        <v>300</v>
      </c>
      <c r="F40" s="32">
        <v>3</v>
      </c>
      <c r="G40" s="32"/>
      <c r="H40" s="125"/>
      <c r="I40" s="49"/>
      <c r="J40" s="49"/>
    </row>
    <row r="41" spans="1:10" ht="18" customHeight="1" thickBot="1">
      <c r="A41" s="192"/>
      <c r="B41" s="192"/>
      <c r="C41" s="193"/>
      <c r="D41" s="108" t="s">
        <v>26</v>
      </c>
      <c r="E41" s="127" t="s">
        <v>108</v>
      </c>
      <c r="F41" s="32">
        <v>0</v>
      </c>
      <c r="G41" s="128" t="s">
        <v>485</v>
      </c>
      <c r="H41" s="125"/>
      <c r="I41" s="49"/>
      <c r="J41" s="49"/>
    </row>
    <row r="42" spans="1:10" ht="18" customHeight="1" thickBot="1">
      <c r="A42" s="192"/>
      <c r="B42" s="192"/>
      <c r="C42" s="193"/>
      <c r="D42" s="108" t="s">
        <v>16</v>
      </c>
      <c r="E42" s="273" t="s">
        <v>479</v>
      </c>
      <c r="F42" s="32">
        <v>3</v>
      </c>
      <c r="G42" s="32"/>
      <c r="H42" s="125"/>
      <c r="I42" s="49"/>
      <c r="J42" s="49"/>
    </row>
    <row r="43" spans="1:10" ht="18" customHeight="1" thickBot="1">
      <c r="A43" s="192"/>
      <c r="B43" s="192"/>
      <c r="C43" s="193"/>
      <c r="D43" s="108" t="s">
        <v>17</v>
      </c>
      <c r="E43" s="200"/>
      <c r="F43" s="32">
        <v>3</v>
      </c>
      <c r="G43" s="32"/>
      <c r="H43" s="125"/>
      <c r="I43" s="49"/>
      <c r="J43" s="49"/>
    </row>
    <row r="44" spans="1:10" ht="18" customHeight="1" thickBot="1">
      <c r="A44" s="192"/>
      <c r="B44" s="192"/>
      <c r="C44" s="193"/>
      <c r="D44" s="207" t="s">
        <v>180</v>
      </c>
      <c r="E44" s="127" t="s">
        <v>294</v>
      </c>
      <c r="F44" s="70">
        <v>2</v>
      </c>
      <c r="G44" s="35"/>
      <c r="H44" s="125"/>
      <c r="I44" s="243"/>
      <c r="J44" s="154"/>
    </row>
    <row r="45" spans="1:10" ht="18" customHeight="1" thickBot="1">
      <c r="A45" s="192"/>
      <c r="B45" s="192"/>
      <c r="C45" s="193"/>
      <c r="D45" s="207"/>
      <c r="E45" s="127" t="s">
        <v>295</v>
      </c>
      <c r="F45" s="70">
        <v>2</v>
      </c>
      <c r="G45" s="35"/>
      <c r="H45" s="125"/>
      <c r="I45" s="243"/>
      <c r="J45" s="154"/>
    </row>
    <row r="46" spans="1:10" ht="18" customHeight="1" thickBot="1">
      <c r="A46" s="192"/>
      <c r="B46" s="192"/>
      <c r="C46" s="193"/>
      <c r="D46" s="207"/>
      <c r="E46" s="127" t="s">
        <v>296</v>
      </c>
      <c r="F46" s="70">
        <v>2</v>
      </c>
      <c r="G46" s="35"/>
      <c r="H46" s="125"/>
      <c r="I46" s="243"/>
      <c r="J46" s="154"/>
    </row>
    <row r="47" spans="1:10" ht="18" customHeight="1" thickBot="1">
      <c r="A47" s="192"/>
      <c r="B47" s="192"/>
      <c r="C47" s="193"/>
      <c r="D47" s="207"/>
      <c r="E47" s="127" t="s">
        <v>297</v>
      </c>
      <c r="F47" s="70">
        <v>2</v>
      </c>
      <c r="G47" s="35"/>
      <c r="H47" s="125"/>
      <c r="I47" s="243"/>
      <c r="J47" s="154"/>
    </row>
    <row r="48" spans="1:10" ht="18" customHeight="1" thickBot="1">
      <c r="A48" s="192"/>
      <c r="B48" s="192"/>
      <c r="C48" s="193"/>
      <c r="D48" s="207"/>
      <c r="E48" s="127" t="s">
        <v>298</v>
      </c>
      <c r="F48" s="70">
        <v>2</v>
      </c>
      <c r="G48" s="35"/>
      <c r="H48" s="125"/>
      <c r="I48" s="243"/>
      <c r="J48" s="154"/>
    </row>
    <row r="49" spans="1:10" ht="18" customHeight="1" thickBot="1">
      <c r="A49" s="192"/>
      <c r="B49" s="192"/>
      <c r="C49" s="193"/>
      <c r="D49" s="207"/>
      <c r="E49" s="127" t="s">
        <v>299</v>
      </c>
      <c r="F49" s="70">
        <v>2</v>
      </c>
      <c r="G49" s="35"/>
      <c r="H49" s="125"/>
      <c r="I49" s="243"/>
      <c r="J49" s="154"/>
    </row>
    <row r="50" spans="1:10" ht="18" customHeight="1" thickBot="1">
      <c r="A50" s="192"/>
      <c r="B50" s="192"/>
      <c r="C50" s="193"/>
      <c r="D50" s="207"/>
      <c r="E50" s="127" t="s">
        <v>300</v>
      </c>
      <c r="F50" s="70">
        <v>2</v>
      </c>
      <c r="G50" s="35"/>
      <c r="H50" s="125"/>
      <c r="I50" s="243"/>
      <c r="J50" s="154"/>
    </row>
    <row r="51" spans="1:10" ht="18" customHeight="1" thickBot="1">
      <c r="A51" s="192"/>
      <c r="B51" s="192"/>
      <c r="C51" s="193"/>
      <c r="D51" s="207"/>
      <c r="E51" s="127" t="s">
        <v>301</v>
      </c>
      <c r="F51" s="70">
        <v>2</v>
      </c>
      <c r="G51" s="35"/>
      <c r="H51" s="125"/>
      <c r="I51" s="243"/>
      <c r="J51" s="154"/>
    </row>
    <row r="52" spans="1:10" ht="18" customHeight="1" thickBot="1">
      <c r="A52" s="192"/>
      <c r="B52" s="192"/>
      <c r="C52" s="193"/>
      <c r="D52" s="207"/>
      <c r="E52" s="127" t="s">
        <v>302</v>
      </c>
      <c r="F52" s="70">
        <v>2</v>
      </c>
      <c r="G52" s="35"/>
      <c r="H52" s="125"/>
      <c r="I52" s="243"/>
      <c r="J52" s="154"/>
    </row>
    <row r="53" spans="1:10" ht="18" customHeight="1" thickBot="1">
      <c r="A53" s="192"/>
      <c r="B53" s="192"/>
      <c r="C53" s="193"/>
      <c r="D53" s="207"/>
      <c r="E53" s="127" t="s">
        <v>293</v>
      </c>
      <c r="F53" s="70">
        <v>2</v>
      </c>
      <c r="G53" s="35"/>
      <c r="H53" s="125"/>
      <c r="I53" s="243"/>
      <c r="J53" s="154"/>
    </row>
    <row r="54" spans="1:10" ht="18" customHeight="1" thickBot="1">
      <c r="A54" s="192"/>
      <c r="B54" s="192"/>
      <c r="C54" s="193"/>
      <c r="D54" s="207"/>
      <c r="E54" s="127" t="s">
        <v>303</v>
      </c>
      <c r="F54" s="70">
        <v>2</v>
      </c>
      <c r="G54" s="35"/>
      <c r="H54" s="125"/>
      <c r="I54" s="243"/>
      <c r="J54" s="154"/>
    </row>
    <row r="55" spans="1:10" ht="18" customHeight="1" thickBot="1">
      <c r="A55" s="192"/>
      <c r="B55" s="192"/>
      <c r="C55" s="193"/>
      <c r="D55" s="43" t="s">
        <v>20</v>
      </c>
      <c r="E55" s="273" t="s">
        <v>107</v>
      </c>
      <c r="F55" s="32">
        <v>3</v>
      </c>
      <c r="G55" s="34"/>
      <c r="H55" s="125"/>
      <c r="I55" s="49"/>
      <c r="J55" s="49"/>
    </row>
    <row r="56" spans="1:10" ht="18" customHeight="1" thickBot="1">
      <c r="A56" s="192"/>
      <c r="B56" s="192"/>
      <c r="C56" s="193"/>
      <c r="D56" s="43" t="s">
        <v>21</v>
      </c>
      <c r="E56" s="200"/>
      <c r="F56" s="32">
        <v>3</v>
      </c>
      <c r="G56" s="34"/>
      <c r="H56" s="125"/>
      <c r="I56" s="49"/>
      <c r="J56" s="49"/>
    </row>
    <row r="57" spans="1:10" ht="18" customHeight="1" thickBot="1">
      <c r="A57" s="192"/>
      <c r="B57" s="192" t="s">
        <v>91</v>
      </c>
      <c r="C57" s="193"/>
      <c r="D57" s="13" t="s">
        <v>5</v>
      </c>
      <c r="E57" s="13" t="s">
        <v>455</v>
      </c>
      <c r="F57" s="32">
        <v>4</v>
      </c>
      <c r="G57" s="178">
        <v>6</v>
      </c>
      <c r="H57" s="114"/>
      <c r="I57" s="49"/>
      <c r="J57" s="49"/>
    </row>
    <row r="58" spans="1:10" ht="18" customHeight="1" thickBot="1">
      <c r="A58" s="192"/>
      <c r="B58" s="192"/>
      <c r="C58" s="193"/>
      <c r="D58" s="13" t="s">
        <v>7</v>
      </c>
      <c r="E58" s="13" t="s">
        <v>456</v>
      </c>
      <c r="F58" s="32">
        <v>4</v>
      </c>
      <c r="G58" s="178">
        <v>2</v>
      </c>
      <c r="H58" s="114"/>
      <c r="I58" s="49"/>
      <c r="J58" s="49"/>
    </row>
    <row r="59" spans="1:10" ht="18" customHeight="1" thickBot="1">
      <c r="A59" s="192"/>
      <c r="B59" s="192"/>
      <c r="C59" s="193"/>
      <c r="D59" s="13" t="s">
        <v>8</v>
      </c>
      <c r="E59" s="27" t="s">
        <v>304</v>
      </c>
      <c r="F59" s="32">
        <v>4</v>
      </c>
      <c r="G59" s="178">
        <v>1</v>
      </c>
      <c r="H59" s="125"/>
      <c r="I59" s="49"/>
      <c r="J59" s="49"/>
    </row>
    <row r="60" spans="1:10" ht="18" customHeight="1" thickBot="1">
      <c r="A60" s="192"/>
      <c r="B60" s="192"/>
      <c r="C60" s="193"/>
      <c r="D60" s="13" t="s">
        <v>10</v>
      </c>
      <c r="E60" s="27" t="s">
        <v>481</v>
      </c>
      <c r="F60" s="32">
        <v>4</v>
      </c>
      <c r="G60" s="178">
        <v>3</v>
      </c>
      <c r="H60" s="125"/>
      <c r="I60" s="49"/>
      <c r="J60" s="150"/>
    </row>
    <row r="61" spans="1:10" ht="18" customHeight="1" thickBot="1">
      <c r="A61" s="192"/>
      <c r="B61" s="192"/>
      <c r="C61" s="193"/>
      <c r="D61" s="13" t="s">
        <v>12</v>
      </c>
      <c r="E61" s="27" t="s">
        <v>109</v>
      </c>
      <c r="F61" s="32">
        <v>4</v>
      </c>
      <c r="G61" s="178">
        <v>2</v>
      </c>
      <c r="H61" s="114"/>
      <c r="I61" s="49"/>
      <c r="J61" s="49"/>
    </row>
    <row r="62" spans="1:10" ht="18" customHeight="1" thickBot="1">
      <c r="A62" s="192"/>
      <c r="B62" s="192"/>
      <c r="C62" s="193"/>
      <c r="D62" s="13" t="s">
        <v>13</v>
      </c>
      <c r="E62" s="27" t="s">
        <v>110</v>
      </c>
      <c r="F62" s="32">
        <v>4</v>
      </c>
      <c r="G62" s="178">
        <v>2</v>
      </c>
      <c r="H62" s="125"/>
      <c r="I62" s="49"/>
      <c r="J62" s="49"/>
    </row>
    <row r="63" spans="1:10" ht="18" customHeight="1" thickBot="1">
      <c r="A63" s="192"/>
      <c r="B63" s="192"/>
      <c r="C63" s="193"/>
      <c r="D63" s="13" t="s">
        <v>214</v>
      </c>
      <c r="E63" s="27" t="s">
        <v>111</v>
      </c>
      <c r="F63" s="32">
        <v>4</v>
      </c>
      <c r="G63" s="178">
        <v>2</v>
      </c>
      <c r="H63" s="125"/>
      <c r="I63" s="49"/>
      <c r="J63" s="49">
        <v>43963</v>
      </c>
    </row>
    <row r="64" spans="1:10" ht="18" customHeight="1" thickBot="1">
      <c r="A64" s="192"/>
      <c r="B64" s="192"/>
      <c r="C64" s="193"/>
      <c r="D64" s="13" t="s">
        <v>15</v>
      </c>
      <c r="E64" s="27" t="s">
        <v>112</v>
      </c>
      <c r="F64" s="32">
        <v>4</v>
      </c>
      <c r="G64" s="178"/>
      <c r="H64" s="125"/>
      <c r="I64" s="49"/>
      <c r="J64" s="49"/>
    </row>
    <row r="65" spans="1:10" ht="18" customHeight="1" thickBot="1">
      <c r="A65" s="192"/>
      <c r="B65" s="192"/>
      <c r="C65" s="193"/>
      <c r="D65" s="13" t="s">
        <v>16</v>
      </c>
      <c r="E65" s="27" t="s">
        <v>113</v>
      </c>
      <c r="F65" s="32">
        <v>4</v>
      </c>
      <c r="G65" s="178">
        <v>2</v>
      </c>
      <c r="H65" s="125"/>
      <c r="I65" s="49"/>
      <c r="J65" s="49"/>
    </row>
    <row r="66" spans="1:10" ht="18" customHeight="1" thickBot="1">
      <c r="A66" s="192"/>
      <c r="B66" s="192"/>
      <c r="C66" s="193"/>
      <c r="D66" s="192" t="s">
        <v>17</v>
      </c>
      <c r="E66" s="27" t="s">
        <v>305</v>
      </c>
      <c r="F66" s="197">
        <v>4</v>
      </c>
      <c r="G66" s="197">
        <v>2</v>
      </c>
      <c r="H66" s="277"/>
      <c r="I66" s="194"/>
      <c r="J66" s="49"/>
    </row>
    <row r="67" spans="1:10" ht="18" customHeight="1" thickBot="1">
      <c r="A67" s="192"/>
      <c r="B67" s="192"/>
      <c r="C67" s="193"/>
      <c r="D67" s="192"/>
      <c r="E67" s="27" t="s">
        <v>114</v>
      </c>
      <c r="F67" s="197"/>
      <c r="G67" s="197"/>
      <c r="H67" s="278"/>
      <c r="I67" s="194"/>
      <c r="J67" s="49"/>
    </row>
    <row r="68" spans="1:10" ht="18" customHeight="1" thickBot="1">
      <c r="A68" s="192"/>
      <c r="B68" s="192"/>
      <c r="C68" s="193"/>
      <c r="D68" s="276" t="s">
        <v>20</v>
      </c>
      <c r="E68" s="27" t="s">
        <v>305</v>
      </c>
      <c r="F68" s="197">
        <v>4</v>
      </c>
      <c r="G68" s="279"/>
      <c r="H68" s="281"/>
      <c r="I68" s="198"/>
      <c r="J68" s="49"/>
    </row>
    <row r="69" spans="1:10" ht="18" customHeight="1" thickBot="1">
      <c r="A69" s="192"/>
      <c r="B69" s="192"/>
      <c r="C69" s="193"/>
      <c r="D69" s="192"/>
      <c r="E69" s="27" t="s">
        <v>113</v>
      </c>
      <c r="F69" s="197"/>
      <c r="G69" s="280"/>
      <c r="H69" s="282"/>
      <c r="I69" s="203"/>
      <c r="J69" s="49"/>
    </row>
    <row r="70" spans="1:10" ht="18" customHeight="1" thickBot="1">
      <c r="A70" s="192"/>
      <c r="B70" s="191" t="s">
        <v>92</v>
      </c>
      <c r="C70" s="193">
        <v>43957</v>
      </c>
      <c r="D70" s="13" t="s">
        <v>5</v>
      </c>
      <c r="E70" s="79" t="s">
        <v>117</v>
      </c>
      <c r="F70" s="32">
        <v>4</v>
      </c>
      <c r="G70" s="32"/>
      <c r="H70" s="136"/>
      <c r="I70" s="49"/>
      <c r="J70" s="49"/>
    </row>
    <row r="71" spans="1:10" ht="18" customHeight="1" thickBot="1">
      <c r="A71" s="192"/>
      <c r="B71" s="191"/>
      <c r="C71" s="193"/>
      <c r="D71" s="13" t="s">
        <v>7</v>
      </c>
      <c r="E71" s="13" t="s">
        <v>489</v>
      </c>
      <c r="F71" s="32">
        <v>4</v>
      </c>
      <c r="G71" s="178">
        <v>4</v>
      </c>
      <c r="H71" s="125"/>
      <c r="I71" s="49"/>
      <c r="J71" s="49">
        <v>43941</v>
      </c>
    </row>
    <row r="72" spans="1:10" ht="18" customHeight="1" thickBot="1">
      <c r="A72" s="192"/>
      <c r="B72" s="191"/>
      <c r="C72" s="193"/>
      <c r="D72" s="13" t="s">
        <v>8</v>
      </c>
      <c r="E72" s="27" t="s">
        <v>306</v>
      </c>
      <c r="F72" s="32">
        <v>4</v>
      </c>
      <c r="G72" s="178">
        <v>3</v>
      </c>
      <c r="H72" s="125"/>
      <c r="I72" s="49"/>
      <c r="J72" s="49">
        <v>43949</v>
      </c>
    </row>
    <row r="73" spans="1:10" ht="18" customHeight="1" thickBot="1">
      <c r="A73" s="192"/>
      <c r="B73" s="191"/>
      <c r="C73" s="193"/>
      <c r="D73" s="13" t="s">
        <v>10</v>
      </c>
      <c r="E73" s="79" t="s">
        <v>402</v>
      </c>
      <c r="F73" s="32">
        <v>4</v>
      </c>
      <c r="G73" s="32"/>
      <c r="H73" s="125"/>
      <c r="I73" s="49"/>
      <c r="J73" s="49"/>
    </row>
    <row r="74" spans="1:10" ht="18" customHeight="1" thickBot="1">
      <c r="A74" s="192"/>
      <c r="B74" s="191"/>
      <c r="C74" s="193"/>
      <c r="D74" s="13" t="s">
        <v>38</v>
      </c>
      <c r="E74" s="79" t="s">
        <v>486</v>
      </c>
      <c r="F74" s="32">
        <v>4</v>
      </c>
      <c r="G74" s="32">
        <v>1</v>
      </c>
      <c r="H74" s="125"/>
      <c r="I74" s="49"/>
      <c r="J74" s="49"/>
    </row>
    <row r="75" spans="1:10" ht="18" customHeight="1" thickBot="1">
      <c r="A75" s="192"/>
      <c r="B75" s="191"/>
      <c r="C75" s="193"/>
      <c r="D75" s="13" t="s">
        <v>13</v>
      </c>
      <c r="E75" s="79" t="s">
        <v>115</v>
      </c>
      <c r="F75" s="32">
        <v>4</v>
      </c>
      <c r="G75" s="32"/>
      <c r="H75" s="125"/>
      <c r="I75" s="49"/>
      <c r="J75" s="49"/>
    </row>
    <row r="76" spans="1:10" ht="18" customHeight="1" thickBot="1">
      <c r="A76" s="192"/>
      <c r="B76" s="191"/>
      <c r="C76" s="193"/>
      <c r="D76" s="13" t="s">
        <v>95</v>
      </c>
      <c r="E76" s="79" t="s">
        <v>96</v>
      </c>
      <c r="F76" s="32">
        <v>4</v>
      </c>
      <c r="G76" s="32"/>
      <c r="H76" s="125"/>
      <c r="I76" s="49"/>
      <c r="J76" s="49"/>
    </row>
    <row r="77" spans="1:10" ht="18" customHeight="1" thickBot="1">
      <c r="A77" s="192"/>
      <c r="B77" s="191"/>
      <c r="C77" s="193"/>
      <c r="D77" s="13" t="s">
        <v>15</v>
      </c>
      <c r="E77" s="79" t="s">
        <v>116</v>
      </c>
      <c r="F77" s="32">
        <v>4</v>
      </c>
      <c r="G77" s="32"/>
      <c r="H77" s="125"/>
      <c r="I77" s="49"/>
      <c r="J77" s="49"/>
    </row>
    <row r="78" spans="1:10" ht="18" customHeight="1" thickBot="1">
      <c r="A78" s="192"/>
      <c r="B78" s="191"/>
      <c r="C78" s="193"/>
      <c r="D78" s="10" t="s">
        <v>16</v>
      </c>
      <c r="E78" s="211" t="s">
        <v>115</v>
      </c>
      <c r="F78" s="197">
        <v>4</v>
      </c>
      <c r="G78" s="197">
        <v>2</v>
      </c>
      <c r="H78" s="196"/>
      <c r="I78" s="194"/>
      <c r="J78" s="194"/>
    </row>
    <row r="79" spans="1:10" ht="18" customHeight="1" thickBot="1">
      <c r="A79" s="192"/>
      <c r="B79" s="191"/>
      <c r="C79" s="193"/>
      <c r="D79" s="10" t="s">
        <v>17</v>
      </c>
      <c r="E79" s="200"/>
      <c r="F79" s="197"/>
      <c r="G79" s="197"/>
      <c r="H79" s="196"/>
      <c r="I79" s="194"/>
      <c r="J79" s="194"/>
    </row>
    <row r="80" spans="1:10" ht="18" customHeight="1" thickBot="1">
      <c r="A80" s="192"/>
      <c r="B80" s="191"/>
      <c r="C80" s="193"/>
      <c r="D80" s="46" t="s">
        <v>345</v>
      </c>
      <c r="E80" s="13" t="s">
        <v>118</v>
      </c>
      <c r="F80" s="32">
        <v>4</v>
      </c>
      <c r="G80" s="160"/>
      <c r="H80" s="125"/>
      <c r="I80" s="49"/>
      <c r="J80" s="49"/>
    </row>
    <row r="81" spans="1:11" ht="18" customHeight="1" thickBot="1">
      <c r="A81" s="192"/>
      <c r="B81" s="191"/>
      <c r="C81" s="193"/>
      <c r="D81" s="46" t="s">
        <v>228</v>
      </c>
      <c r="E81" s="149" t="s">
        <v>334</v>
      </c>
      <c r="F81" s="32">
        <v>4</v>
      </c>
      <c r="G81" s="160">
        <v>5</v>
      </c>
      <c r="H81" s="125"/>
      <c r="I81" s="146">
        <v>43956</v>
      </c>
      <c r="J81" s="130"/>
    </row>
    <row r="82" spans="1:11" ht="18" customHeight="1" thickBot="1">
      <c r="A82" s="192"/>
      <c r="B82" s="191"/>
      <c r="C82" s="193"/>
      <c r="D82" s="43" t="s">
        <v>40</v>
      </c>
      <c r="E82" s="79" t="s">
        <v>307</v>
      </c>
      <c r="F82" s="32">
        <v>4</v>
      </c>
      <c r="G82" s="158"/>
      <c r="H82" s="108"/>
      <c r="I82" s="147"/>
      <c r="J82" s="156"/>
    </row>
    <row r="83" spans="1:11" ht="18" customHeight="1" thickBot="1">
      <c r="A83" s="192"/>
      <c r="B83" s="191"/>
      <c r="C83" s="193"/>
      <c r="D83" s="43" t="s">
        <v>41</v>
      </c>
      <c r="E83" s="79" t="s">
        <v>307</v>
      </c>
      <c r="F83" s="32">
        <v>4</v>
      </c>
      <c r="G83" s="34"/>
      <c r="H83" s="108"/>
      <c r="I83" s="148"/>
      <c r="J83" s="49"/>
      <c r="K83" s="99"/>
    </row>
    <row r="84" spans="1:11" ht="18" customHeight="1" thickBot="1">
      <c r="A84" s="192"/>
      <c r="B84" s="191"/>
      <c r="C84" s="193"/>
      <c r="D84" s="46" t="s">
        <v>20</v>
      </c>
      <c r="E84" s="211" t="s">
        <v>115</v>
      </c>
      <c r="F84" s="197">
        <v>4</v>
      </c>
      <c r="G84" s="256"/>
      <c r="H84" s="277"/>
      <c r="I84" s="194"/>
      <c r="J84" s="194"/>
      <c r="K84" s="99"/>
    </row>
    <row r="85" spans="1:11" ht="18" customHeight="1" thickBot="1">
      <c r="A85" s="192"/>
      <c r="B85" s="191"/>
      <c r="C85" s="193"/>
      <c r="D85" s="46" t="s">
        <v>21</v>
      </c>
      <c r="E85" s="200"/>
      <c r="F85" s="197"/>
      <c r="G85" s="256"/>
      <c r="H85" s="248"/>
      <c r="I85" s="248"/>
      <c r="J85" s="248"/>
      <c r="K85" s="99"/>
    </row>
    <row r="86" spans="1:11" ht="18" customHeight="1" thickBot="1">
      <c r="A86" s="192"/>
      <c r="B86" s="192" t="s">
        <v>93</v>
      </c>
      <c r="C86" s="193"/>
      <c r="D86" s="13" t="s">
        <v>16</v>
      </c>
      <c r="E86" s="28" t="s">
        <v>487</v>
      </c>
      <c r="F86" s="32">
        <v>4</v>
      </c>
      <c r="G86" s="32"/>
      <c r="H86" s="125"/>
      <c r="I86" s="49"/>
      <c r="J86" s="49"/>
    </row>
    <row r="87" spans="1:11" ht="18" customHeight="1" thickBot="1">
      <c r="A87" s="192"/>
      <c r="B87" s="192"/>
      <c r="C87" s="193"/>
      <c r="D87" s="13" t="s">
        <v>17</v>
      </c>
      <c r="E87" s="13" t="s">
        <v>308</v>
      </c>
      <c r="F87" s="32">
        <v>4</v>
      </c>
      <c r="G87" s="32">
        <v>2</v>
      </c>
      <c r="H87" s="125"/>
      <c r="I87" s="49"/>
      <c r="J87" s="49"/>
    </row>
    <row r="88" spans="1:11" ht="18" customHeight="1" thickBot="1">
      <c r="A88" s="192"/>
      <c r="B88" s="13" t="s">
        <v>457</v>
      </c>
      <c r="C88" s="100"/>
      <c r="D88" s="13" t="s">
        <v>17</v>
      </c>
      <c r="E88" s="13" t="s">
        <v>458</v>
      </c>
      <c r="F88" s="32">
        <v>4</v>
      </c>
      <c r="G88" s="32">
        <v>4</v>
      </c>
      <c r="H88" s="125"/>
      <c r="I88" s="49"/>
      <c r="J88" s="49"/>
    </row>
    <row r="89" spans="1:11" ht="18" customHeight="1" thickBot="1">
      <c r="A89" s="192"/>
      <c r="B89" s="192" t="s">
        <v>94</v>
      </c>
      <c r="C89" s="193"/>
      <c r="D89" s="13" t="s">
        <v>23</v>
      </c>
      <c r="E89" s="13" t="s">
        <v>459</v>
      </c>
      <c r="F89" s="32">
        <v>4</v>
      </c>
      <c r="G89" s="32"/>
      <c r="H89" s="125"/>
      <c r="I89" s="49"/>
      <c r="J89" s="49"/>
    </row>
    <row r="90" spans="1:11" ht="18" customHeight="1" thickBot="1">
      <c r="A90" s="192"/>
      <c r="B90" s="192"/>
      <c r="C90" s="193"/>
      <c r="D90" s="13" t="s">
        <v>24</v>
      </c>
      <c r="E90" s="13" t="s">
        <v>310</v>
      </c>
      <c r="F90" s="32">
        <v>4</v>
      </c>
      <c r="G90" s="32"/>
      <c r="H90" s="114"/>
      <c r="I90" s="49"/>
      <c r="J90" s="49"/>
    </row>
    <row r="91" spans="1:11" ht="18" customHeight="1" thickBot="1">
      <c r="A91" s="192"/>
      <c r="B91" s="192"/>
      <c r="C91" s="193"/>
      <c r="D91" s="13" t="s">
        <v>25</v>
      </c>
      <c r="E91" s="161" t="s">
        <v>459</v>
      </c>
      <c r="F91" s="32">
        <v>4</v>
      </c>
      <c r="G91" s="32"/>
      <c r="H91" s="114"/>
      <c r="I91" s="49"/>
      <c r="J91" s="49"/>
    </row>
    <row r="92" spans="1:11" ht="18" customHeight="1" thickBot="1">
      <c r="A92" s="192"/>
      <c r="B92" s="192"/>
      <c r="C92" s="193"/>
      <c r="D92" s="13" t="s">
        <v>309</v>
      </c>
      <c r="E92" s="13" t="s">
        <v>119</v>
      </c>
      <c r="F92" s="32">
        <v>0</v>
      </c>
      <c r="G92" s="32" t="s">
        <v>524</v>
      </c>
      <c r="H92" s="125"/>
      <c r="I92" s="49"/>
      <c r="J92" s="49"/>
    </row>
    <row r="93" spans="1:11" ht="30" customHeight="1" thickBot="1">
      <c r="A93" s="216" t="s">
        <v>195</v>
      </c>
      <c r="B93" s="225" t="s">
        <v>184</v>
      </c>
      <c r="C93" s="226"/>
      <c r="D93" s="286" t="s">
        <v>185</v>
      </c>
      <c r="E93" s="287"/>
      <c r="F93" s="287"/>
      <c r="G93" s="287"/>
      <c r="H93" s="288"/>
      <c r="I93" s="110" t="s">
        <v>177</v>
      </c>
      <c r="J93" s="111" t="s">
        <v>182</v>
      </c>
    </row>
    <row r="94" spans="1:11" ht="35.25" customHeight="1" thickTop="1" thickBot="1">
      <c r="A94" s="216"/>
      <c r="B94" s="227" t="s">
        <v>181</v>
      </c>
      <c r="C94" s="227"/>
      <c r="D94" s="88" t="s">
        <v>178</v>
      </c>
      <c r="E94" s="88" t="s">
        <v>179</v>
      </c>
      <c r="F94" s="60" t="s">
        <v>180</v>
      </c>
      <c r="G94" s="285" t="s">
        <v>183</v>
      </c>
      <c r="H94" s="285"/>
      <c r="I94" s="29" t="s">
        <v>181</v>
      </c>
      <c r="J94" s="55" t="s">
        <v>181</v>
      </c>
    </row>
    <row r="95" spans="1:11" ht="30" customHeight="1" thickTop="1" thickBot="1">
      <c r="A95" s="217"/>
      <c r="B95" s="262" t="str">
        <f>COUNTA(C7:C92)&amp;"/"&amp;COUNTA(B7:B92)</f>
        <v>1/10</v>
      </c>
      <c r="C95" s="262"/>
      <c r="D95" s="87">
        <f>SUM(G9:G14,G20:G25,G28:G43,G57:G67,G70:G79,G86:G92)</f>
        <v>73</v>
      </c>
      <c r="E95" s="87">
        <f>SUM(G7,G15:G19,G26:G27,G55:G56,G68:G69,G80:G85)</f>
        <v>12</v>
      </c>
      <c r="F95" s="71">
        <f>SUM(G44:G54)</f>
        <v>0</v>
      </c>
      <c r="G95" s="283" t="str">
        <f>SUM(G7:G92)&amp;"/"&amp;SUM(F7:F92)</f>
        <v>85/263</v>
      </c>
      <c r="H95" s="284"/>
      <c r="I95" s="56" t="str">
        <f>COUNTA(I7:I43,I55:I92)&amp;"/"&amp;COUNTA(E7,D9:D43,D55:D77,E80:E92)</f>
        <v>8/68</v>
      </c>
      <c r="J95" s="56" t="str">
        <f>COUNTA(J7:J92)&amp;"/"&amp;COUNTA(D7:D43,E44:E54,D55:D64,E65:E92)</f>
        <v>11/83</v>
      </c>
    </row>
    <row r="96" spans="1:11" ht="17.25" thickTop="1"/>
  </sheetData>
  <mergeCells count="83">
    <mergeCell ref="G95:H95"/>
    <mergeCell ref="G94:H94"/>
    <mergeCell ref="D93:H93"/>
    <mergeCell ref="H84:H85"/>
    <mergeCell ref="C86:C87"/>
    <mergeCell ref="E84:E85"/>
    <mergeCell ref="H78:H79"/>
    <mergeCell ref="G66:G67"/>
    <mergeCell ref="F66:F67"/>
    <mergeCell ref="F68:F69"/>
    <mergeCell ref="G78:G79"/>
    <mergeCell ref="H68:H69"/>
    <mergeCell ref="D68:D69"/>
    <mergeCell ref="C70:C85"/>
    <mergeCell ref="C57:C69"/>
    <mergeCell ref="E78:E79"/>
    <mergeCell ref="J78:J79"/>
    <mergeCell ref="I78:I79"/>
    <mergeCell ref="J84:J85"/>
    <mergeCell ref="H66:H67"/>
    <mergeCell ref="D66:D67"/>
    <mergeCell ref="I84:I85"/>
    <mergeCell ref="I66:I67"/>
    <mergeCell ref="F84:F85"/>
    <mergeCell ref="G84:G85"/>
    <mergeCell ref="G68:G69"/>
    <mergeCell ref="F78:F79"/>
    <mergeCell ref="I68:I69"/>
    <mergeCell ref="A93:A95"/>
    <mergeCell ref="B93:C93"/>
    <mergeCell ref="B94:C94"/>
    <mergeCell ref="B95:C95"/>
    <mergeCell ref="A1:J1"/>
    <mergeCell ref="A3:J3"/>
    <mergeCell ref="A4:A6"/>
    <mergeCell ref="B4:B6"/>
    <mergeCell ref="C4:C6"/>
    <mergeCell ref="D4:D6"/>
    <mergeCell ref="E4:E6"/>
    <mergeCell ref="F4:H4"/>
    <mergeCell ref="I4:I5"/>
    <mergeCell ref="J4:J5"/>
    <mergeCell ref="F5:F6"/>
    <mergeCell ref="G5:G6"/>
    <mergeCell ref="H5:H6"/>
    <mergeCell ref="A2:J2"/>
    <mergeCell ref="C20:C27"/>
    <mergeCell ref="C7:C8"/>
    <mergeCell ref="A7:A92"/>
    <mergeCell ref="B7:B8"/>
    <mergeCell ref="B20:B27"/>
    <mergeCell ref="B28:B37"/>
    <mergeCell ref="B38:B56"/>
    <mergeCell ref="B89:B92"/>
    <mergeCell ref="B57:B69"/>
    <mergeCell ref="I44:I54"/>
    <mergeCell ref="C89:C92"/>
    <mergeCell ref="B9:B19"/>
    <mergeCell ref="B86:B87"/>
    <mergeCell ref="B70:B85"/>
    <mergeCell ref="C28:C37"/>
    <mergeCell ref="E7:E8"/>
    <mergeCell ref="H15:H16"/>
    <mergeCell ref="I15:I16"/>
    <mergeCell ref="C38:C56"/>
    <mergeCell ref="F7:F8"/>
    <mergeCell ref="D44:D54"/>
    <mergeCell ref="G7:G8"/>
    <mergeCell ref="E36:E37"/>
    <mergeCell ref="E42:E43"/>
    <mergeCell ref="E55:E56"/>
    <mergeCell ref="E15:E16"/>
    <mergeCell ref="F15:F16"/>
    <mergeCell ref="G15:G16"/>
    <mergeCell ref="E17:E18"/>
    <mergeCell ref="F17:F18"/>
    <mergeCell ref="J15:J16"/>
    <mergeCell ref="I17:I18"/>
    <mergeCell ref="J17:J18"/>
    <mergeCell ref="I7:I8"/>
    <mergeCell ref="C9:C19"/>
    <mergeCell ref="G17:G18"/>
    <mergeCell ref="D17:D18"/>
  </mergeCells>
  <phoneticPr fontId="1" type="noConversion"/>
  <pageMargins left="0.51181102362204722" right="0.31496062992125984" top="0.35433070866141736" bottom="0.35433070866141736" header="0.31496062992125984" footer="0.31496062992125984"/>
  <pageSetup paperSize="9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67"/>
  <sheetViews>
    <sheetView tabSelected="1" zoomScaleNormal="100" workbookViewId="0">
      <pane xSplit="10" ySplit="6" topLeftCell="K10" activePane="bottomRight" state="frozen"/>
      <selection pane="topRight" activeCell="K1" sqref="K1"/>
      <selection pane="bottomLeft" activeCell="A7" sqref="A7"/>
      <selection pane="bottomRight" activeCell="G24" sqref="G24"/>
    </sheetView>
  </sheetViews>
  <sheetFormatPr defaultRowHeight="16.5"/>
  <cols>
    <col min="1" max="1" width="11.5" customWidth="1"/>
    <col min="2" max="2" width="7.75" customWidth="1"/>
    <col min="3" max="3" width="11.875" customWidth="1"/>
    <col min="4" max="4" width="11.5" customWidth="1"/>
    <col min="5" max="5" width="10.375" style="45" customWidth="1"/>
    <col min="6" max="6" width="8.125" customWidth="1"/>
    <col min="7" max="7" width="8.75" style="67" customWidth="1"/>
    <col min="8" max="8" width="22.375" hidden="1" customWidth="1"/>
    <col min="9" max="9" width="17" customWidth="1"/>
    <col min="10" max="10" width="13.75" customWidth="1"/>
  </cols>
  <sheetData>
    <row r="1" spans="1:10" ht="20.25">
      <c r="A1" s="232" t="s">
        <v>516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s="9" customFormat="1" ht="20.25">
      <c r="A2" s="336" t="s">
        <v>200</v>
      </c>
      <c r="B2" s="336"/>
      <c r="C2" s="336"/>
      <c r="D2" s="336"/>
      <c r="E2" s="336"/>
      <c r="F2" s="336"/>
      <c r="G2" s="336"/>
      <c r="H2" s="336"/>
      <c r="I2" s="336"/>
      <c r="J2" s="336"/>
    </row>
    <row r="3" spans="1:10" ht="17.25" thickBot="1">
      <c r="A3" s="311" t="s">
        <v>187</v>
      </c>
      <c r="B3" s="311"/>
      <c r="C3" s="311"/>
      <c r="D3" s="311"/>
      <c r="E3" s="311"/>
      <c r="F3" s="311"/>
      <c r="G3" s="311"/>
      <c r="H3" s="311"/>
      <c r="I3" s="311"/>
      <c r="J3" s="311"/>
    </row>
    <row r="4" spans="1:10" ht="33.75" customHeight="1" thickTop="1" thickBot="1">
      <c r="A4" s="312" t="s">
        <v>0</v>
      </c>
      <c r="B4" s="314" t="s">
        <v>1</v>
      </c>
      <c r="C4" s="317" t="s">
        <v>363</v>
      </c>
      <c r="D4" s="320" t="s">
        <v>2</v>
      </c>
      <c r="E4" s="323" t="s">
        <v>3</v>
      </c>
      <c r="F4" s="326" t="s">
        <v>348</v>
      </c>
      <c r="G4" s="327"/>
      <c r="H4" s="222"/>
      <c r="I4" s="328" t="s">
        <v>216</v>
      </c>
      <c r="J4" s="330" t="s">
        <v>206</v>
      </c>
    </row>
    <row r="5" spans="1:10" ht="17.25" customHeight="1" thickTop="1" thickBot="1">
      <c r="A5" s="216"/>
      <c r="B5" s="315"/>
      <c r="C5" s="318"/>
      <c r="D5" s="321"/>
      <c r="E5" s="324"/>
      <c r="F5" s="332" t="s">
        <v>368</v>
      </c>
      <c r="G5" s="332" t="s">
        <v>370</v>
      </c>
      <c r="H5" s="334" t="s">
        <v>399</v>
      </c>
      <c r="I5" s="329"/>
      <c r="J5" s="331"/>
    </row>
    <row r="6" spans="1:10" ht="17.25" customHeight="1" thickBot="1">
      <c r="A6" s="313"/>
      <c r="B6" s="316"/>
      <c r="C6" s="319"/>
      <c r="D6" s="322"/>
      <c r="E6" s="325"/>
      <c r="F6" s="333"/>
      <c r="G6" s="333"/>
      <c r="H6" s="335"/>
      <c r="I6" s="44" t="s">
        <v>52</v>
      </c>
      <c r="J6" s="17" t="s">
        <v>210</v>
      </c>
    </row>
    <row r="7" spans="1:10" s="9" customFormat="1" ht="15.75" customHeight="1" thickBot="1">
      <c r="A7" s="356"/>
      <c r="B7" s="214" t="s">
        <v>401</v>
      </c>
      <c r="C7" s="359"/>
      <c r="D7" s="20" t="s">
        <v>209</v>
      </c>
      <c r="E7" s="45" t="s">
        <v>482</v>
      </c>
      <c r="F7" s="5">
        <v>4</v>
      </c>
      <c r="G7" s="72">
        <v>1</v>
      </c>
      <c r="H7" s="73"/>
      <c r="I7" s="81"/>
      <c r="J7" s="82">
        <v>43951</v>
      </c>
    </row>
    <row r="8" spans="1:10" ht="17.25" customHeight="1" thickBot="1">
      <c r="A8" s="356"/>
      <c r="B8" s="249"/>
      <c r="C8" s="353"/>
      <c r="D8" s="20" t="s">
        <v>24</v>
      </c>
      <c r="E8" s="27" t="s">
        <v>312</v>
      </c>
      <c r="F8" s="5">
        <v>4</v>
      </c>
      <c r="G8" s="3"/>
      <c r="H8" s="74"/>
      <c r="I8" s="51"/>
      <c r="J8" s="51"/>
    </row>
    <row r="9" spans="1:10" ht="17.25" customHeight="1" thickBot="1">
      <c r="A9" s="356"/>
      <c r="B9" s="249"/>
      <c r="C9" s="353"/>
      <c r="D9" s="16" t="s">
        <v>25</v>
      </c>
      <c r="E9" s="27" t="s">
        <v>124</v>
      </c>
      <c r="F9" s="3">
        <v>4</v>
      </c>
      <c r="G9" s="3">
        <v>2</v>
      </c>
      <c r="H9" s="65"/>
      <c r="I9" s="51"/>
      <c r="J9" s="51"/>
    </row>
    <row r="10" spans="1:10" ht="17.25" customHeight="1" thickBot="1">
      <c r="A10" s="356"/>
      <c r="B10" s="249"/>
      <c r="C10" s="353"/>
      <c r="D10" s="16" t="s">
        <v>26</v>
      </c>
      <c r="E10" s="69" t="s">
        <v>311</v>
      </c>
      <c r="F10" s="3">
        <v>0</v>
      </c>
      <c r="G10" s="3" t="s">
        <v>485</v>
      </c>
      <c r="H10" s="74"/>
      <c r="I10" s="51"/>
      <c r="J10" s="51">
        <v>43966</v>
      </c>
    </row>
    <row r="11" spans="1:10" ht="17.25" customHeight="1" thickBot="1">
      <c r="A11" s="356"/>
      <c r="B11" s="249"/>
      <c r="C11" s="353"/>
      <c r="D11" s="16" t="s">
        <v>16</v>
      </c>
      <c r="E11" s="293" t="s">
        <v>386</v>
      </c>
      <c r="F11" s="3">
        <v>4</v>
      </c>
      <c r="G11" s="3">
        <v>4</v>
      </c>
      <c r="H11" s="74"/>
      <c r="I11" s="51"/>
      <c r="J11" s="48">
        <v>43963</v>
      </c>
    </row>
    <row r="12" spans="1:10" ht="17.25" customHeight="1" thickBot="1">
      <c r="A12" s="356"/>
      <c r="B12" s="250"/>
      <c r="C12" s="353"/>
      <c r="D12" s="16" t="s">
        <v>17</v>
      </c>
      <c r="E12" s="294"/>
      <c r="F12" s="3">
        <v>4</v>
      </c>
      <c r="G12" s="3"/>
      <c r="H12" s="75"/>
      <c r="I12" s="51"/>
      <c r="J12" s="48">
        <v>43963</v>
      </c>
    </row>
    <row r="13" spans="1:10" s="9" customFormat="1" ht="17.25" customHeight="1" thickBot="1">
      <c r="A13" s="357"/>
      <c r="B13" s="362" t="s">
        <v>316</v>
      </c>
      <c r="C13" s="309"/>
      <c r="D13" s="83" t="s">
        <v>315</v>
      </c>
      <c r="E13" s="69" t="s">
        <v>322</v>
      </c>
      <c r="F13" s="3">
        <v>4</v>
      </c>
      <c r="G13" s="3"/>
      <c r="H13" s="74"/>
      <c r="I13" s="51"/>
      <c r="J13" s="48"/>
    </row>
    <row r="14" spans="1:10" ht="17.25" customHeight="1" thickBot="1">
      <c r="A14" s="357"/>
      <c r="B14" s="362"/>
      <c r="C14" s="309"/>
      <c r="D14" s="83" t="s">
        <v>24</v>
      </c>
      <c r="E14" s="69" t="s">
        <v>317</v>
      </c>
      <c r="F14" s="3">
        <v>4</v>
      </c>
      <c r="G14" s="3">
        <v>4</v>
      </c>
      <c r="H14" s="76"/>
      <c r="I14" s="51"/>
      <c r="J14" s="48">
        <v>43941</v>
      </c>
    </row>
    <row r="15" spans="1:10" ht="17.25" customHeight="1" thickBot="1">
      <c r="A15" s="357"/>
      <c r="B15" s="362"/>
      <c r="C15" s="309"/>
      <c r="D15" s="83" t="s">
        <v>25</v>
      </c>
      <c r="E15" s="69" t="s">
        <v>314</v>
      </c>
      <c r="F15" s="3">
        <v>0</v>
      </c>
      <c r="G15" s="3" t="s">
        <v>485</v>
      </c>
      <c r="H15" s="75"/>
      <c r="I15" s="51"/>
      <c r="J15" s="48"/>
    </row>
    <row r="16" spans="1:10" ht="17.25" customHeight="1" thickBot="1">
      <c r="A16" s="357"/>
      <c r="B16" s="362"/>
      <c r="C16" s="309"/>
      <c r="D16" s="83" t="s">
        <v>26</v>
      </c>
      <c r="E16" s="69" t="s">
        <v>525</v>
      </c>
      <c r="F16" s="3">
        <v>4</v>
      </c>
      <c r="G16" s="3"/>
      <c r="H16" s="76"/>
      <c r="I16" s="51"/>
      <c r="J16" s="51"/>
    </row>
    <row r="17" spans="1:11" ht="17.25" customHeight="1" thickBot="1">
      <c r="A17" s="357"/>
      <c r="B17" s="362"/>
      <c r="C17" s="309"/>
      <c r="D17" s="83" t="s">
        <v>16</v>
      </c>
      <c r="E17" s="69" t="s">
        <v>318</v>
      </c>
      <c r="F17" s="3">
        <v>4</v>
      </c>
      <c r="G17" s="3"/>
      <c r="H17" s="76"/>
      <c r="I17" s="51"/>
      <c r="J17" s="51"/>
    </row>
    <row r="18" spans="1:11" ht="20.25" customHeight="1" thickBot="1">
      <c r="A18" s="357"/>
      <c r="B18" s="362"/>
      <c r="C18" s="309"/>
      <c r="D18" s="83" t="s">
        <v>17</v>
      </c>
      <c r="E18" s="6" t="s">
        <v>460</v>
      </c>
      <c r="F18" s="3">
        <v>4</v>
      </c>
      <c r="G18" s="3"/>
      <c r="H18" s="74"/>
      <c r="I18" s="51"/>
      <c r="J18" s="51">
        <v>43964</v>
      </c>
    </row>
    <row r="19" spans="1:11" ht="17.25" customHeight="1" thickBot="1">
      <c r="A19" s="357"/>
      <c r="B19" s="362"/>
      <c r="C19" s="309"/>
      <c r="D19" s="102" t="s">
        <v>36</v>
      </c>
      <c r="E19" s="69" t="s">
        <v>313</v>
      </c>
      <c r="F19" s="5">
        <v>4</v>
      </c>
      <c r="G19" s="7"/>
      <c r="H19" s="75"/>
      <c r="I19" s="51"/>
      <c r="J19" s="51"/>
    </row>
    <row r="20" spans="1:11" s="9" customFormat="1" ht="17.25" customHeight="1" thickBot="1">
      <c r="A20" s="357"/>
      <c r="B20" s="362"/>
      <c r="C20" s="309"/>
      <c r="D20" s="103" t="s">
        <v>39</v>
      </c>
      <c r="E20" s="69" t="s">
        <v>319</v>
      </c>
      <c r="F20" s="3">
        <v>4</v>
      </c>
      <c r="G20" s="42">
        <v>1</v>
      </c>
      <c r="H20" s="76"/>
      <c r="I20" s="51"/>
      <c r="J20" s="51"/>
      <c r="K20"/>
    </row>
    <row r="21" spans="1:11" ht="17.25" customHeight="1" thickBot="1">
      <c r="A21" s="357"/>
      <c r="B21" s="362"/>
      <c r="C21" s="309"/>
      <c r="D21" s="2" t="s">
        <v>40</v>
      </c>
      <c r="E21" s="69" t="s">
        <v>125</v>
      </c>
      <c r="F21" s="3">
        <v>4</v>
      </c>
      <c r="G21" s="8"/>
      <c r="H21" s="75"/>
      <c r="I21" s="51"/>
      <c r="J21" s="51"/>
    </row>
    <row r="22" spans="1:11" ht="21" customHeight="1" thickBot="1">
      <c r="A22" s="357"/>
      <c r="B22" s="362"/>
      <c r="C22" s="309"/>
      <c r="D22" s="2" t="s">
        <v>41</v>
      </c>
      <c r="E22" s="69" t="s">
        <v>128</v>
      </c>
      <c r="F22" s="3">
        <v>4</v>
      </c>
      <c r="G22" s="7"/>
      <c r="H22" s="74"/>
      <c r="I22" s="51"/>
      <c r="J22" s="51"/>
    </row>
    <row r="23" spans="1:11" s="9" customFormat="1" ht="21.75" customHeight="1" thickBot="1">
      <c r="A23" s="357"/>
      <c r="B23" s="362"/>
      <c r="C23" s="309"/>
      <c r="D23" s="104" t="s">
        <v>320</v>
      </c>
      <c r="E23" s="69" t="s">
        <v>129</v>
      </c>
      <c r="F23" s="3">
        <v>4</v>
      </c>
      <c r="G23" s="64">
        <v>5</v>
      </c>
      <c r="H23" s="74"/>
      <c r="I23" s="51"/>
      <c r="J23" s="51"/>
    </row>
    <row r="24" spans="1:11" s="9" customFormat="1" ht="17.25" customHeight="1" thickBot="1">
      <c r="A24" s="357"/>
      <c r="B24" s="362"/>
      <c r="C24" s="309"/>
      <c r="D24" s="102" t="s">
        <v>321</v>
      </c>
      <c r="E24" s="6" t="s">
        <v>460</v>
      </c>
      <c r="F24" s="89">
        <v>4</v>
      </c>
      <c r="G24" s="92"/>
      <c r="H24" s="86"/>
      <c r="I24" s="90"/>
      <c r="J24" s="51">
        <v>43964</v>
      </c>
    </row>
    <row r="25" spans="1:11" s="9" customFormat="1" ht="17.25" customHeight="1" thickBot="1">
      <c r="A25" s="357"/>
      <c r="B25" s="362"/>
      <c r="C25" s="309"/>
      <c r="D25" s="297" t="s">
        <v>273</v>
      </c>
      <c r="E25" s="69" t="s">
        <v>322</v>
      </c>
      <c r="F25" s="301">
        <v>0</v>
      </c>
      <c r="G25" s="310" t="s">
        <v>503</v>
      </c>
      <c r="H25" s="289"/>
      <c r="I25" s="291"/>
      <c r="J25" s="51"/>
    </row>
    <row r="26" spans="1:11" s="9" customFormat="1" ht="17.25" customHeight="1" thickBot="1">
      <c r="A26" s="357"/>
      <c r="B26" s="362"/>
      <c r="C26" s="309"/>
      <c r="D26" s="298"/>
      <c r="E26" s="69" t="s">
        <v>130</v>
      </c>
      <c r="F26" s="298"/>
      <c r="G26" s="270"/>
      <c r="H26" s="290"/>
      <c r="I26" s="292"/>
      <c r="J26" s="51"/>
      <c r="K26" s="97"/>
    </row>
    <row r="27" spans="1:11" s="9" customFormat="1" ht="17.25" customHeight="1" thickBot="1">
      <c r="A27" s="357"/>
      <c r="B27" s="362"/>
      <c r="C27" s="309"/>
      <c r="D27" s="104" t="s">
        <v>417</v>
      </c>
      <c r="E27" s="69" t="s">
        <v>127</v>
      </c>
      <c r="F27" s="107">
        <v>4</v>
      </c>
      <c r="G27" s="137"/>
      <c r="H27" s="101"/>
      <c r="I27" s="85"/>
      <c r="J27" s="51"/>
      <c r="K27" s="97"/>
    </row>
    <row r="28" spans="1:11" ht="17.25" customHeight="1" thickBot="1">
      <c r="A28" s="357"/>
      <c r="B28" s="362"/>
      <c r="C28" s="309"/>
      <c r="D28" s="103" t="s">
        <v>20</v>
      </c>
      <c r="E28" s="69" t="s">
        <v>126</v>
      </c>
      <c r="F28" s="3">
        <v>4</v>
      </c>
      <c r="G28" s="7"/>
      <c r="H28" s="76"/>
      <c r="I28" s="51"/>
      <c r="J28" s="51"/>
    </row>
    <row r="29" spans="1:11" ht="17.25" customHeight="1" thickBot="1">
      <c r="A29" s="357"/>
      <c r="B29" s="361"/>
      <c r="C29" s="309"/>
      <c r="D29" s="12" t="s">
        <v>21</v>
      </c>
      <c r="E29" s="69" t="s">
        <v>372</v>
      </c>
      <c r="F29" s="3">
        <v>4</v>
      </c>
      <c r="G29" s="7"/>
      <c r="H29" s="77"/>
      <c r="I29" s="51"/>
      <c r="J29" s="51"/>
    </row>
    <row r="30" spans="1:11" ht="17.25" customHeight="1" thickBot="1">
      <c r="A30" s="357"/>
      <c r="B30" s="360" t="s">
        <v>120</v>
      </c>
      <c r="C30" s="359"/>
      <c r="D30" s="304" t="s">
        <v>23</v>
      </c>
      <c r="E30" s="69" t="s">
        <v>134</v>
      </c>
      <c r="F30" s="295">
        <v>4</v>
      </c>
      <c r="G30" s="295">
        <v>2</v>
      </c>
      <c r="H30" s="289"/>
      <c r="I30" s="291"/>
      <c r="J30" s="51">
        <v>43964</v>
      </c>
    </row>
    <row r="31" spans="1:11" ht="17.25" customHeight="1" thickBot="1">
      <c r="A31" s="357"/>
      <c r="B31" s="362"/>
      <c r="C31" s="353"/>
      <c r="D31" s="305"/>
      <c r="E31" s="69" t="s">
        <v>324</v>
      </c>
      <c r="F31" s="296"/>
      <c r="G31" s="296"/>
      <c r="H31" s="299"/>
      <c r="I31" s="300"/>
      <c r="J31" s="51"/>
    </row>
    <row r="32" spans="1:11" ht="17.25" customHeight="1" thickBot="1">
      <c r="A32" s="357"/>
      <c r="B32" s="362"/>
      <c r="C32" s="353"/>
      <c r="D32" s="304" t="s">
        <v>24</v>
      </c>
      <c r="E32" s="80" t="s">
        <v>325</v>
      </c>
      <c r="F32" s="295">
        <v>4</v>
      </c>
      <c r="G32" s="295">
        <v>2</v>
      </c>
      <c r="H32" s="302"/>
      <c r="I32" s="291"/>
      <c r="J32" s="51"/>
    </row>
    <row r="33" spans="1:10" ht="17.25" customHeight="1" thickBot="1">
      <c r="A33" s="357"/>
      <c r="B33" s="362"/>
      <c r="C33" s="353"/>
      <c r="D33" s="305"/>
      <c r="E33" s="80" t="s">
        <v>326</v>
      </c>
      <c r="F33" s="296"/>
      <c r="G33" s="296"/>
      <c r="H33" s="302"/>
      <c r="I33" s="306"/>
      <c r="J33" s="51"/>
    </row>
    <row r="34" spans="1:10" ht="17.25" customHeight="1" thickBot="1">
      <c r="A34" s="357"/>
      <c r="B34" s="362"/>
      <c r="C34" s="353"/>
      <c r="D34" s="304" t="s">
        <v>25</v>
      </c>
      <c r="E34" s="69" t="s">
        <v>323</v>
      </c>
      <c r="F34" s="295">
        <v>4</v>
      </c>
      <c r="G34" s="295">
        <v>2</v>
      </c>
      <c r="H34" s="289"/>
      <c r="I34" s="291"/>
      <c r="J34" s="51"/>
    </row>
    <row r="35" spans="1:10" ht="17.25" customHeight="1" thickBot="1">
      <c r="A35" s="357"/>
      <c r="B35" s="362"/>
      <c r="C35" s="353"/>
      <c r="D35" s="305"/>
      <c r="E35" s="69" t="s">
        <v>131</v>
      </c>
      <c r="F35" s="296"/>
      <c r="G35" s="296"/>
      <c r="H35" s="303"/>
      <c r="I35" s="300"/>
      <c r="J35" s="48">
        <v>43943</v>
      </c>
    </row>
    <row r="36" spans="1:10" ht="17.25" customHeight="1" thickBot="1">
      <c r="A36" s="357"/>
      <c r="B36" s="362"/>
      <c r="C36" s="353"/>
      <c r="D36" s="304" t="s">
        <v>26</v>
      </c>
      <c r="E36" s="69" t="s">
        <v>132</v>
      </c>
      <c r="F36" s="295">
        <v>4</v>
      </c>
      <c r="G36" s="295">
        <v>3</v>
      </c>
      <c r="H36" s="307"/>
      <c r="I36" s="291"/>
      <c r="J36" s="51"/>
    </row>
    <row r="37" spans="1:10" ht="17.25" customHeight="1" thickBot="1">
      <c r="A37" s="357"/>
      <c r="B37" s="362"/>
      <c r="C37" s="353"/>
      <c r="D37" s="305"/>
      <c r="E37" s="69" t="s">
        <v>133</v>
      </c>
      <c r="F37" s="296"/>
      <c r="G37" s="296"/>
      <c r="H37" s="308"/>
      <c r="I37" s="300"/>
      <c r="J37" s="51">
        <v>43942</v>
      </c>
    </row>
    <row r="38" spans="1:10" ht="17.25" customHeight="1" thickBot="1">
      <c r="A38" s="357"/>
      <c r="B38" s="362"/>
      <c r="C38" s="353"/>
      <c r="D38" s="16" t="s">
        <v>16</v>
      </c>
      <c r="E38" s="83" t="s">
        <v>135</v>
      </c>
      <c r="F38" s="3">
        <v>4</v>
      </c>
      <c r="G38" s="3">
        <v>3</v>
      </c>
      <c r="H38" s="76"/>
      <c r="I38" s="51"/>
      <c r="J38" s="51">
        <v>43963</v>
      </c>
    </row>
    <row r="39" spans="1:10" ht="17.25" customHeight="1" thickBot="1">
      <c r="A39" s="357"/>
      <c r="B39" s="361"/>
      <c r="C39" s="353"/>
      <c r="D39" s="16" t="s">
        <v>17</v>
      </c>
      <c r="E39" s="83" t="s">
        <v>327</v>
      </c>
      <c r="F39" s="3">
        <v>4</v>
      </c>
      <c r="G39" s="3">
        <v>3</v>
      </c>
      <c r="H39" s="76"/>
      <c r="I39" s="51"/>
      <c r="J39" s="51"/>
    </row>
    <row r="40" spans="1:10" ht="24.75" customHeight="1" thickBot="1">
      <c r="A40" s="357"/>
      <c r="B40" s="363" t="s">
        <v>121</v>
      </c>
      <c r="C40" s="359"/>
      <c r="D40" s="16" t="s">
        <v>23</v>
      </c>
      <c r="E40" s="6" t="s">
        <v>461</v>
      </c>
      <c r="F40" s="3">
        <v>4</v>
      </c>
      <c r="G40" s="3">
        <v>2</v>
      </c>
      <c r="H40" s="65"/>
      <c r="I40" s="51"/>
      <c r="J40" s="51"/>
    </row>
    <row r="41" spans="1:10" ht="17.25" customHeight="1" thickBot="1">
      <c r="A41" s="357"/>
      <c r="B41" s="363"/>
      <c r="C41" s="353"/>
      <c r="D41" s="16" t="s">
        <v>24</v>
      </c>
      <c r="E41" s="80" t="s">
        <v>329</v>
      </c>
      <c r="F41" s="3">
        <v>4</v>
      </c>
      <c r="G41" s="3">
        <v>1</v>
      </c>
      <c r="H41" s="75"/>
      <c r="I41" s="52"/>
      <c r="J41" s="51"/>
    </row>
    <row r="42" spans="1:10" ht="17.25" customHeight="1" thickBot="1">
      <c r="A42" s="357"/>
      <c r="B42" s="363"/>
      <c r="C42" s="353"/>
      <c r="D42" s="16" t="s">
        <v>25</v>
      </c>
      <c r="E42" s="69" t="s">
        <v>328</v>
      </c>
      <c r="F42" s="3">
        <v>4</v>
      </c>
      <c r="G42" s="3">
        <v>2</v>
      </c>
      <c r="H42" s="74"/>
      <c r="I42" s="51"/>
      <c r="J42" s="51">
        <v>43957</v>
      </c>
    </row>
    <row r="43" spans="1:10" ht="17.25" customHeight="1" thickBot="1">
      <c r="A43" s="357"/>
      <c r="B43" s="363"/>
      <c r="C43" s="353"/>
      <c r="D43" s="16" t="s">
        <v>26</v>
      </c>
      <c r="E43" s="69" t="s">
        <v>501</v>
      </c>
      <c r="F43" s="3">
        <v>0</v>
      </c>
      <c r="G43" s="3" t="s">
        <v>485</v>
      </c>
      <c r="H43" s="75"/>
      <c r="I43" s="51"/>
      <c r="J43" s="51"/>
    </row>
    <row r="44" spans="1:10" ht="18.75" customHeight="1" thickBot="1">
      <c r="A44" s="357"/>
      <c r="B44" s="363"/>
      <c r="C44" s="353"/>
      <c r="D44" s="16" t="s">
        <v>16</v>
      </c>
      <c r="E44" s="293" t="s">
        <v>137</v>
      </c>
      <c r="F44" s="3">
        <v>4</v>
      </c>
      <c r="G44" s="3"/>
      <c r="H44" s="74"/>
      <c r="I44" s="51"/>
      <c r="J44" s="48"/>
    </row>
    <row r="45" spans="1:10" ht="17.25" customHeight="1" thickBot="1">
      <c r="A45" s="357"/>
      <c r="B45" s="363"/>
      <c r="C45" s="353"/>
      <c r="D45" s="16" t="s">
        <v>17</v>
      </c>
      <c r="E45" s="294"/>
      <c r="F45" s="3">
        <v>4</v>
      </c>
      <c r="G45" s="3"/>
      <c r="H45" s="75"/>
      <c r="I45" s="51"/>
      <c r="J45" s="50"/>
    </row>
    <row r="46" spans="1:10" ht="29.25" customHeight="1" thickBot="1">
      <c r="A46" s="357"/>
      <c r="B46" s="363"/>
      <c r="C46" s="353"/>
      <c r="D46" s="18" t="s">
        <v>36</v>
      </c>
      <c r="E46" s="6" t="s">
        <v>462</v>
      </c>
      <c r="F46" s="3">
        <v>4</v>
      </c>
      <c r="G46" s="33"/>
      <c r="H46" s="74"/>
      <c r="I46" s="51"/>
      <c r="J46" s="51"/>
    </row>
    <row r="47" spans="1:10" ht="17.25" thickBot="1">
      <c r="A47" s="357"/>
      <c r="B47" s="363"/>
      <c r="C47" s="353"/>
      <c r="D47" s="18" t="s">
        <v>39</v>
      </c>
      <c r="E47" s="80" t="s">
        <v>330</v>
      </c>
      <c r="F47" s="3">
        <v>4</v>
      </c>
      <c r="G47" s="33">
        <v>1</v>
      </c>
      <c r="H47" s="65"/>
      <c r="I47" s="51"/>
      <c r="J47" s="51"/>
    </row>
    <row r="48" spans="1:10" ht="23.25" customHeight="1" thickBot="1">
      <c r="A48" s="357"/>
      <c r="B48" s="363"/>
      <c r="C48" s="353"/>
      <c r="D48" s="19" t="s">
        <v>40</v>
      </c>
      <c r="E48" s="69" t="s">
        <v>136</v>
      </c>
      <c r="F48" s="3">
        <v>4</v>
      </c>
      <c r="G48" s="33">
        <v>2</v>
      </c>
      <c r="H48" s="65"/>
      <c r="I48" s="51"/>
      <c r="J48" s="51"/>
    </row>
    <row r="49" spans="1:12" ht="17.25" customHeight="1" thickBot="1">
      <c r="A49" s="357"/>
      <c r="B49" s="363"/>
      <c r="C49" s="353"/>
      <c r="D49" s="19" t="s">
        <v>41</v>
      </c>
      <c r="E49" s="69" t="s">
        <v>138</v>
      </c>
      <c r="F49" s="3">
        <v>0</v>
      </c>
      <c r="G49" s="39" t="s">
        <v>485</v>
      </c>
      <c r="H49" s="65"/>
      <c r="I49" s="51"/>
      <c r="J49" s="51"/>
    </row>
    <row r="50" spans="1:12" s="9" customFormat="1" ht="17.25" customHeight="1" thickBot="1">
      <c r="A50" s="357"/>
      <c r="B50" s="340" t="s">
        <v>387</v>
      </c>
      <c r="C50" s="343"/>
      <c r="D50" s="106" t="s">
        <v>463</v>
      </c>
      <c r="E50" s="69" t="s">
        <v>141</v>
      </c>
      <c r="F50" s="346">
        <v>4</v>
      </c>
      <c r="G50" s="347"/>
      <c r="H50" s="91"/>
      <c r="I50" s="291"/>
      <c r="J50" s="90"/>
    </row>
    <row r="51" spans="1:12" s="9" customFormat="1" ht="17.25" customHeight="1" thickBot="1">
      <c r="A51" s="357"/>
      <c r="B51" s="341"/>
      <c r="C51" s="344"/>
      <c r="D51" s="105" t="s">
        <v>464</v>
      </c>
      <c r="E51" s="69" t="s">
        <v>141</v>
      </c>
      <c r="F51" s="270"/>
      <c r="G51" s="270"/>
      <c r="H51" s="91"/>
      <c r="I51" s="345"/>
      <c r="J51" s="90"/>
    </row>
    <row r="52" spans="1:12" s="9" customFormat="1" ht="17.25" customHeight="1" thickBot="1">
      <c r="A52" s="357"/>
      <c r="B52" s="341"/>
      <c r="C52" s="344"/>
      <c r="D52" s="364" t="s">
        <v>388</v>
      </c>
      <c r="E52" s="69" t="s">
        <v>141</v>
      </c>
      <c r="F52" s="1">
        <v>2</v>
      </c>
      <c r="G52" s="22"/>
      <c r="H52" s="65"/>
      <c r="I52" s="345"/>
      <c r="J52" s="66"/>
      <c r="K52"/>
    </row>
    <row r="53" spans="1:12" ht="17.25" customHeight="1" thickBot="1">
      <c r="A53" s="357"/>
      <c r="B53" s="341"/>
      <c r="C53" s="344"/>
      <c r="D53" s="365"/>
      <c r="E53" s="69" t="s">
        <v>393</v>
      </c>
      <c r="F53" s="1">
        <v>2</v>
      </c>
      <c r="G53" s="22"/>
      <c r="H53" s="65"/>
      <c r="I53" s="345"/>
      <c r="J53" s="51"/>
    </row>
    <row r="54" spans="1:12" ht="17.25" customHeight="1" thickBot="1">
      <c r="A54" s="357"/>
      <c r="B54" s="341"/>
      <c r="C54" s="344"/>
      <c r="D54" s="365"/>
      <c r="E54" s="69" t="s">
        <v>140</v>
      </c>
      <c r="F54" s="1">
        <v>2</v>
      </c>
      <c r="G54" s="22"/>
      <c r="H54" s="65"/>
      <c r="I54" s="345"/>
      <c r="J54" s="51"/>
    </row>
    <row r="55" spans="1:12" ht="17.25" customHeight="1" thickBot="1">
      <c r="A55" s="357"/>
      <c r="B55" s="341"/>
      <c r="C55" s="344"/>
      <c r="D55" s="365"/>
      <c r="E55" s="69" t="s">
        <v>142</v>
      </c>
      <c r="F55" s="1">
        <v>2</v>
      </c>
      <c r="G55" s="22"/>
      <c r="H55" s="65"/>
      <c r="I55" s="345"/>
      <c r="J55" s="51"/>
    </row>
    <row r="56" spans="1:12" ht="17.25" customHeight="1" thickBot="1">
      <c r="A56" s="357"/>
      <c r="B56" s="342"/>
      <c r="C56" s="290"/>
      <c r="D56" s="366"/>
      <c r="E56" s="69" t="s">
        <v>139</v>
      </c>
      <c r="F56" s="1">
        <v>2</v>
      </c>
      <c r="G56" s="22"/>
      <c r="H56" s="65"/>
      <c r="I56" s="292"/>
      <c r="J56" s="53"/>
    </row>
    <row r="57" spans="1:12" ht="17.25" customHeight="1" thickBot="1">
      <c r="A57" s="357"/>
      <c r="B57" s="367" t="s">
        <v>526</v>
      </c>
      <c r="C57" s="353"/>
      <c r="D57" s="354" t="s">
        <v>123</v>
      </c>
      <c r="E57" s="83" t="s">
        <v>141</v>
      </c>
      <c r="F57" s="1">
        <v>2</v>
      </c>
      <c r="G57" s="22"/>
      <c r="H57" s="65"/>
      <c r="I57" s="337"/>
      <c r="J57" s="68"/>
    </row>
    <row r="58" spans="1:12" ht="17.25" customHeight="1" thickBot="1">
      <c r="A58" s="357"/>
      <c r="B58" s="367"/>
      <c r="C58" s="353"/>
      <c r="D58" s="354"/>
      <c r="E58" s="83" t="s">
        <v>139</v>
      </c>
      <c r="F58" s="47">
        <v>2</v>
      </c>
      <c r="G58" s="22"/>
      <c r="H58" s="65"/>
      <c r="I58" s="338"/>
      <c r="J58" s="48"/>
    </row>
    <row r="59" spans="1:12" ht="17.25" customHeight="1" thickBot="1">
      <c r="A59" s="357"/>
      <c r="B59" s="367"/>
      <c r="C59" s="353"/>
      <c r="D59" s="354"/>
      <c r="E59" s="83" t="s">
        <v>140</v>
      </c>
      <c r="F59" s="1">
        <v>2</v>
      </c>
      <c r="G59" s="22"/>
      <c r="H59" s="65"/>
      <c r="I59" s="338"/>
      <c r="J59" s="48"/>
    </row>
    <row r="60" spans="1:12" s="9" customFormat="1" ht="17.25" customHeight="1" thickBot="1">
      <c r="A60" s="357"/>
      <c r="B60" s="367"/>
      <c r="C60" s="353"/>
      <c r="D60" s="354"/>
      <c r="E60" s="83" t="s">
        <v>527</v>
      </c>
      <c r="F60" s="1">
        <v>2</v>
      </c>
      <c r="G60" s="22"/>
      <c r="H60" s="182"/>
      <c r="I60" s="338"/>
      <c r="J60" s="48"/>
    </row>
    <row r="61" spans="1:12" ht="17.25" customHeight="1" thickBot="1">
      <c r="A61" s="357"/>
      <c r="B61" s="368"/>
      <c r="C61" s="353"/>
      <c r="D61" s="355"/>
      <c r="E61" s="183" t="s">
        <v>528</v>
      </c>
      <c r="F61" s="1">
        <v>2</v>
      </c>
      <c r="G61" s="22"/>
      <c r="H61" s="65"/>
      <c r="I61" s="339"/>
      <c r="J61" s="48"/>
    </row>
    <row r="62" spans="1:12" ht="24" customHeight="1" thickBot="1">
      <c r="A62" s="357"/>
      <c r="B62" s="360" t="s">
        <v>122</v>
      </c>
      <c r="C62" s="353"/>
      <c r="D62" s="16" t="s">
        <v>16</v>
      </c>
      <c r="E62" s="6" t="s">
        <v>465</v>
      </c>
      <c r="F62" s="3">
        <v>4</v>
      </c>
      <c r="G62" s="3">
        <v>2</v>
      </c>
      <c r="H62" s="74"/>
      <c r="I62" s="51"/>
      <c r="J62" s="48">
        <v>43941</v>
      </c>
    </row>
    <row r="63" spans="1:12" ht="17.25" customHeight="1" thickBot="1">
      <c r="A63" s="358"/>
      <c r="B63" s="361"/>
      <c r="C63" s="353"/>
      <c r="D63" s="21" t="s">
        <v>17</v>
      </c>
      <c r="E63" s="83" t="s">
        <v>331</v>
      </c>
      <c r="F63" s="15">
        <v>4</v>
      </c>
      <c r="G63" s="15"/>
      <c r="H63" s="78"/>
      <c r="I63" s="53"/>
      <c r="J63" s="140"/>
      <c r="L63" t="s">
        <v>219</v>
      </c>
    </row>
    <row r="64" spans="1:12" ht="30" customHeight="1" thickTop="1" thickBot="1">
      <c r="A64" s="312" t="s">
        <v>194</v>
      </c>
      <c r="B64" s="348" t="s">
        <v>184</v>
      </c>
      <c r="C64" s="349"/>
      <c r="D64" s="221" t="s">
        <v>185</v>
      </c>
      <c r="E64" s="350"/>
      <c r="F64" s="350"/>
      <c r="G64" s="350"/>
      <c r="H64" s="222"/>
      <c r="I64" s="23" t="s">
        <v>177</v>
      </c>
      <c r="J64" s="24" t="s">
        <v>182</v>
      </c>
    </row>
    <row r="65" spans="1:10" ht="50.25" customHeight="1" thickTop="1" thickBot="1">
      <c r="A65" s="216"/>
      <c r="B65" s="227" t="s">
        <v>181</v>
      </c>
      <c r="C65" s="227"/>
      <c r="D65" s="54" t="s">
        <v>178</v>
      </c>
      <c r="E65" s="88" t="s">
        <v>179</v>
      </c>
      <c r="F65" s="54" t="s">
        <v>180</v>
      </c>
      <c r="G65" s="285" t="s">
        <v>183</v>
      </c>
      <c r="H65" s="285"/>
      <c r="I65" s="23" t="s">
        <v>181</v>
      </c>
      <c r="J65" s="58" t="s">
        <v>181</v>
      </c>
    </row>
    <row r="66" spans="1:10" ht="30" customHeight="1" thickTop="1" thickBot="1">
      <c r="A66" s="217"/>
      <c r="B66" s="262" t="str">
        <f>COUNTA(C7:C63)&amp;"/"&amp;COUNTA(B7:B63)</f>
        <v>0/7</v>
      </c>
      <c r="C66" s="262"/>
      <c r="D66" s="57">
        <f>SUM(G7:G18,G30:G45,G62:G63)</f>
        <v>33</v>
      </c>
      <c r="E66" s="93">
        <f>SUM(G19:G29,G46:G51)</f>
        <v>9</v>
      </c>
      <c r="F66" s="63">
        <f>SUM(G52:G61)</f>
        <v>0</v>
      </c>
      <c r="G66" s="351" t="str">
        <f>SUM(G7:G63)&amp;"/"&amp;SUM(F7:F63)</f>
        <v>42/164</v>
      </c>
      <c r="H66" s="352"/>
      <c r="I66" s="59" t="str">
        <f>COUNTA(I7:I63)&amp;"/"&amp;COUNTA(D7:D63)</f>
        <v>0/44</v>
      </c>
      <c r="J66" s="59" t="str">
        <f>COUNTA(J7:J63)&amp;"/"&amp;COUNTA(D7:D29,E30:E63)</f>
        <v>13/55</v>
      </c>
    </row>
    <row r="67" spans="1:10" ht="17.25" thickTop="1"/>
  </sheetData>
  <mergeCells count="69">
    <mergeCell ref="C62:C63"/>
    <mergeCell ref="D57:D61"/>
    <mergeCell ref="C57:C61"/>
    <mergeCell ref="A7:A63"/>
    <mergeCell ref="B7:B12"/>
    <mergeCell ref="C30:C39"/>
    <mergeCell ref="C40:C49"/>
    <mergeCell ref="B62:B63"/>
    <mergeCell ref="B13:B29"/>
    <mergeCell ref="B30:B39"/>
    <mergeCell ref="B40:B49"/>
    <mergeCell ref="D52:D56"/>
    <mergeCell ref="D36:D37"/>
    <mergeCell ref="D32:D33"/>
    <mergeCell ref="B57:B61"/>
    <mergeCell ref="C7:C12"/>
    <mergeCell ref="A64:A66"/>
    <mergeCell ref="B64:C64"/>
    <mergeCell ref="D64:H64"/>
    <mergeCell ref="B65:C65"/>
    <mergeCell ref="G65:H65"/>
    <mergeCell ref="B66:C66"/>
    <mergeCell ref="G66:H66"/>
    <mergeCell ref="I57:I61"/>
    <mergeCell ref="E44:E45"/>
    <mergeCell ref="B50:B56"/>
    <mergeCell ref="C50:C56"/>
    <mergeCell ref="I50:I56"/>
    <mergeCell ref="F50:F51"/>
    <mergeCell ref="G50:G51"/>
    <mergeCell ref="A1:J1"/>
    <mergeCell ref="A3:J3"/>
    <mergeCell ref="A4:A6"/>
    <mergeCell ref="B4:B6"/>
    <mergeCell ref="C4:C6"/>
    <mergeCell ref="D4:D6"/>
    <mergeCell ref="E4:E6"/>
    <mergeCell ref="F4:H4"/>
    <mergeCell ref="I4:I5"/>
    <mergeCell ref="J4:J5"/>
    <mergeCell ref="F5:F6"/>
    <mergeCell ref="G5:G6"/>
    <mergeCell ref="H5:H6"/>
    <mergeCell ref="A2:J2"/>
    <mergeCell ref="C13:C29"/>
    <mergeCell ref="G30:G31"/>
    <mergeCell ref="D30:D31"/>
    <mergeCell ref="F34:F35"/>
    <mergeCell ref="F30:F31"/>
    <mergeCell ref="F32:F33"/>
    <mergeCell ref="G25:G26"/>
    <mergeCell ref="I36:I37"/>
    <mergeCell ref="H32:H33"/>
    <mergeCell ref="H34:H35"/>
    <mergeCell ref="D34:D35"/>
    <mergeCell ref="F36:F37"/>
    <mergeCell ref="I32:I33"/>
    <mergeCell ref="G36:G37"/>
    <mergeCell ref="H36:H37"/>
    <mergeCell ref="I34:I35"/>
    <mergeCell ref="G32:G33"/>
    <mergeCell ref="H25:H26"/>
    <mergeCell ref="I25:I26"/>
    <mergeCell ref="E11:E12"/>
    <mergeCell ref="G34:G35"/>
    <mergeCell ref="D25:D26"/>
    <mergeCell ref="H30:H31"/>
    <mergeCell ref="I30:I31"/>
    <mergeCell ref="F25:F26"/>
  </mergeCells>
  <phoneticPr fontId="1" type="noConversion"/>
  <pageMargins left="0.51181102362204722" right="0.31496062992125984" top="0.35433070866141736" bottom="0.35433070866141736" header="0.31496062992125984" footer="0.31496062992125984"/>
  <pageSetup paperSize="9" fitToHeight="0" orientation="portrait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J26"/>
  <sheetViews>
    <sheetView zoomScaleNormal="10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I7" sqref="I7"/>
    </sheetView>
  </sheetViews>
  <sheetFormatPr defaultRowHeight="16.5"/>
  <cols>
    <col min="1" max="1" width="9.375" style="4" customWidth="1"/>
    <col min="2" max="2" width="9" style="4" customWidth="1"/>
    <col min="3" max="3" width="12.5" style="4" customWidth="1"/>
    <col min="4" max="4" width="11.625" style="4" customWidth="1"/>
    <col min="5" max="5" width="10.5" style="28" customWidth="1"/>
    <col min="6" max="6" width="8.375" style="4" customWidth="1"/>
    <col min="7" max="7" width="12.625" style="4" customWidth="1"/>
    <col min="8" max="8" width="0.125" style="4" customWidth="1"/>
    <col min="9" max="9" width="14.875" style="4" customWidth="1"/>
    <col min="10" max="10" width="13.125" style="31" customWidth="1"/>
    <col min="11" max="11" width="9" style="4"/>
    <col min="12" max="12" width="10" style="4" bestFit="1" customWidth="1"/>
    <col min="13" max="16384" width="9" style="4"/>
  </cols>
  <sheetData>
    <row r="1" spans="1:10" ht="20.25">
      <c r="A1" s="232" t="s">
        <v>516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20.25">
      <c r="A2" s="232" t="s">
        <v>201</v>
      </c>
      <c r="B2" s="232"/>
      <c r="C2" s="232"/>
      <c r="D2" s="232"/>
      <c r="E2" s="232"/>
      <c r="F2" s="232"/>
      <c r="G2" s="232"/>
      <c r="H2" s="232"/>
      <c r="I2" s="232"/>
      <c r="J2" s="232"/>
    </row>
    <row r="3" spans="1:10" ht="17.25" thickBot="1">
      <c r="A3" s="233" t="s">
        <v>187</v>
      </c>
      <c r="B3" s="233"/>
      <c r="C3" s="233"/>
      <c r="D3" s="233"/>
      <c r="E3" s="233"/>
      <c r="F3" s="233"/>
      <c r="G3" s="233"/>
      <c r="H3" s="233"/>
      <c r="I3" s="233"/>
      <c r="J3" s="233"/>
    </row>
    <row r="4" spans="1:10" ht="33.75" customHeight="1" thickBot="1">
      <c r="A4" s="236" t="s">
        <v>0</v>
      </c>
      <c r="B4" s="236" t="s">
        <v>1</v>
      </c>
      <c r="C4" s="244" t="s">
        <v>49</v>
      </c>
      <c r="D4" s="236" t="s">
        <v>2</v>
      </c>
      <c r="E4" s="236" t="s">
        <v>3</v>
      </c>
      <c r="F4" s="237" t="s">
        <v>48</v>
      </c>
      <c r="G4" s="237"/>
      <c r="H4" s="237"/>
      <c r="I4" s="369" t="s">
        <v>51</v>
      </c>
      <c r="J4" s="239" t="s">
        <v>204</v>
      </c>
    </row>
    <row r="5" spans="1:10" ht="17.25" customHeight="1" thickBot="1">
      <c r="A5" s="236"/>
      <c r="B5" s="236"/>
      <c r="C5" s="244"/>
      <c r="D5" s="236"/>
      <c r="E5" s="236"/>
      <c r="F5" s="237" t="s">
        <v>368</v>
      </c>
      <c r="G5" s="237" t="s">
        <v>369</v>
      </c>
      <c r="H5" s="237" t="s">
        <v>400</v>
      </c>
      <c r="I5" s="369"/>
      <c r="J5" s="239"/>
    </row>
    <row r="6" spans="1:10" ht="17.25" customHeight="1" thickBot="1">
      <c r="A6" s="236"/>
      <c r="B6" s="236"/>
      <c r="C6" s="244"/>
      <c r="D6" s="236"/>
      <c r="E6" s="236"/>
      <c r="F6" s="237"/>
      <c r="G6" s="237"/>
      <c r="H6" s="237"/>
      <c r="I6" s="131" t="s">
        <v>52</v>
      </c>
      <c r="J6" s="113" t="s">
        <v>210</v>
      </c>
    </row>
    <row r="7" spans="1:10" ht="20.100000000000001" customHeight="1" thickBot="1">
      <c r="A7" s="192" t="s">
        <v>358</v>
      </c>
      <c r="B7" s="192" t="s">
        <v>143</v>
      </c>
      <c r="C7" s="193"/>
      <c r="D7" s="13" t="s">
        <v>5</v>
      </c>
      <c r="E7" s="13" t="s">
        <v>474</v>
      </c>
      <c r="F7" s="5">
        <v>4</v>
      </c>
      <c r="G7" s="32">
        <v>2</v>
      </c>
      <c r="H7" s="114"/>
      <c r="I7" s="49"/>
      <c r="J7" s="49"/>
    </row>
    <row r="8" spans="1:10" ht="20.100000000000001" customHeight="1" thickBot="1">
      <c r="A8" s="192"/>
      <c r="B8" s="192"/>
      <c r="C8" s="193"/>
      <c r="D8" s="13" t="s">
        <v>470</v>
      </c>
      <c r="E8" s="13" t="s">
        <v>332</v>
      </c>
      <c r="F8" s="5">
        <v>4</v>
      </c>
      <c r="G8" s="32"/>
      <c r="H8" s="114"/>
      <c r="I8" s="49"/>
      <c r="J8" s="49"/>
    </row>
    <row r="9" spans="1:10" ht="20.100000000000001" customHeight="1" thickBot="1">
      <c r="A9" s="192"/>
      <c r="B9" s="192"/>
      <c r="C9" s="193"/>
      <c r="D9" s="13" t="s">
        <v>471</v>
      </c>
      <c r="E9" s="13" t="s">
        <v>149</v>
      </c>
      <c r="F9" s="5">
        <v>4</v>
      </c>
      <c r="G9" s="32">
        <v>1</v>
      </c>
      <c r="H9" s="114"/>
      <c r="I9" s="49"/>
      <c r="J9" s="49"/>
    </row>
    <row r="10" spans="1:10" ht="20.100000000000001" customHeight="1" thickBot="1">
      <c r="A10" s="192"/>
      <c r="B10" s="192"/>
      <c r="C10" s="193"/>
      <c r="D10" s="13" t="s">
        <v>472</v>
      </c>
      <c r="E10" s="13" t="s">
        <v>150</v>
      </c>
      <c r="F10" s="5">
        <v>4</v>
      </c>
      <c r="G10" s="157"/>
      <c r="H10" s="114"/>
      <c r="I10" s="49"/>
      <c r="J10" s="49"/>
    </row>
    <row r="11" spans="1:10" ht="20.100000000000001" customHeight="1" thickBot="1">
      <c r="A11" s="192"/>
      <c r="B11" s="192"/>
      <c r="C11" s="193"/>
      <c r="D11" s="13" t="s">
        <v>192</v>
      </c>
      <c r="E11" s="13" t="s">
        <v>151</v>
      </c>
      <c r="F11" s="5">
        <v>4</v>
      </c>
      <c r="G11" s="32"/>
      <c r="H11" s="114"/>
      <c r="I11" s="49"/>
      <c r="J11" s="49"/>
    </row>
    <row r="12" spans="1:10" ht="20.100000000000001" customHeight="1" thickBot="1">
      <c r="A12" s="192"/>
      <c r="B12" s="192"/>
      <c r="C12" s="193"/>
      <c r="D12" s="13" t="s">
        <v>16</v>
      </c>
      <c r="E12" s="13" t="s">
        <v>473</v>
      </c>
      <c r="F12" s="5">
        <v>4</v>
      </c>
      <c r="G12" s="32"/>
      <c r="H12" s="114"/>
      <c r="I12" s="49"/>
      <c r="J12" s="49"/>
    </row>
    <row r="13" spans="1:10" ht="20.100000000000001" customHeight="1" thickBot="1">
      <c r="A13" s="192"/>
      <c r="B13" s="192"/>
      <c r="C13" s="193"/>
      <c r="D13" s="13" t="s">
        <v>17</v>
      </c>
      <c r="E13" s="13" t="s">
        <v>333</v>
      </c>
      <c r="F13" s="5">
        <v>4</v>
      </c>
      <c r="G13" s="32"/>
      <c r="H13" s="114"/>
      <c r="I13" s="49"/>
      <c r="J13" s="49"/>
    </row>
    <row r="14" spans="1:10" ht="20.100000000000001" customHeight="1" thickBot="1">
      <c r="A14" s="192"/>
      <c r="B14" s="192" t="s">
        <v>144</v>
      </c>
      <c r="C14" s="370" t="s">
        <v>514</v>
      </c>
      <c r="D14" s="13" t="s">
        <v>16</v>
      </c>
      <c r="E14" s="192" t="s">
        <v>152</v>
      </c>
      <c r="F14" s="374">
        <v>4</v>
      </c>
      <c r="G14" s="197"/>
      <c r="H14" s="114"/>
      <c r="I14" s="49"/>
      <c r="J14" s="373"/>
    </row>
    <row r="15" spans="1:10" ht="20.100000000000001" customHeight="1" thickBot="1">
      <c r="A15" s="192"/>
      <c r="B15" s="192"/>
      <c r="C15" s="371"/>
      <c r="D15" s="13" t="s">
        <v>17</v>
      </c>
      <c r="E15" s="192"/>
      <c r="F15" s="374"/>
      <c r="G15" s="197"/>
      <c r="H15" s="114"/>
      <c r="I15" s="49"/>
      <c r="J15" s="373"/>
    </row>
    <row r="16" spans="1:10" ht="20.100000000000001" customHeight="1" thickBot="1">
      <c r="A16" s="192"/>
      <c r="B16" s="254" t="s">
        <v>145</v>
      </c>
      <c r="C16" s="371"/>
      <c r="D16" s="13" t="s">
        <v>16</v>
      </c>
      <c r="E16" s="13" t="s">
        <v>424</v>
      </c>
      <c r="F16" s="5">
        <v>4</v>
      </c>
      <c r="G16" s="32">
        <v>1</v>
      </c>
      <c r="H16" s="114"/>
      <c r="I16" s="49"/>
      <c r="J16" s="49">
        <v>43967</v>
      </c>
    </row>
    <row r="17" spans="1:10" ht="20.100000000000001" customHeight="1" thickBot="1">
      <c r="A17" s="192"/>
      <c r="B17" s="254"/>
      <c r="C17" s="371"/>
      <c r="D17" s="13" t="s">
        <v>17</v>
      </c>
      <c r="E17" s="13" t="s">
        <v>153</v>
      </c>
      <c r="F17" s="5">
        <v>4</v>
      </c>
      <c r="G17" s="32">
        <v>3</v>
      </c>
      <c r="H17" s="114"/>
      <c r="I17" s="49">
        <v>43951</v>
      </c>
      <c r="J17" s="49">
        <v>43963</v>
      </c>
    </row>
    <row r="18" spans="1:10" ht="20.100000000000001" customHeight="1" thickBot="1">
      <c r="A18" s="192"/>
      <c r="B18" s="192" t="s">
        <v>146</v>
      </c>
      <c r="C18" s="371"/>
      <c r="D18" s="13" t="s">
        <v>16</v>
      </c>
      <c r="E18" s="192" t="s">
        <v>466</v>
      </c>
      <c r="F18" s="5">
        <v>4</v>
      </c>
      <c r="G18" s="32"/>
      <c r="H18" s="114"/>
      <c r="I18" s="49"/>
      <c r="J18" s="194"/>
    </row>
    <row r="19" spans="1:10" ht="20.100000000000001" customHeight="1" thickBot="1">
      <c r="A19" s="192"/>
      <c r="B19" s="192"/>
      <c r="C19" s="371"/>
      <c r="D19" s="13" t="s">
        <v>17</v>
      </c>
      <c r="E19" s="192"/>
      <c r="F19" s="5">
        <v>4</v>
      </c>
      <c r="G19" s="32"/>
      <c r="H19" s="114"/>
      <c r="I19" s="49"/>
      <c r="J19" s="194"/>
    </row>
    <row r="20" spans="1:10" ht="20.100000000000001" customHeight="1" thickBot="1">
      <c r="A20" s="192"/>
      <c r="B20" s="192" t="s">
        <v>147</v>
      </c>
      <c r="C20" s="371"/>
      <c r="D20" s="375" t="s">
        <v>213</v>
      </c>
      <c r="E20" s="192" t="s">
        <v>154</v>
      </c>
      <c r="F20" s="374">
        <v>4</v>
      </c>
      <c r="G20" s="197"/>
      <c r="H20" s="196"/>
      <c r="I20" s="194"/>
      <c r="J20" s="194"/>
    </row>
    <row r="21" spans="1:10" ht="20.100000000000001" customHeight="1" thickBot="1">
      <c r="A21" s="192"/>
      <c r="B21" s="192"/>
      <c r="C21" s="371"/>
      <c r="D21" s="376"/>
      <c r="E21" s="192"/>
      <c r="F21" s="374"/>
      <c r="G21" s="197"/>
      <c r="H21" s="196"/>
      <c r="I21" s="194"/>
      <c r="J21" s="194"/>
    </row>
    <row r="22" spans="1:10" ht="20.100000000000001" customHeight="1" thickBot="1">
      <c r="A22" s="192"/>
      <c r="B22" s="192" t="s">
        <v>148</v>
      </c>
      <c r="C22" s="371"/>
      <c r="D22" s="13" t="s">
        <v>16</v>
      </c>
      <c r="E22" s="13" t="s">
        <v>171</v>
      </c>
      <c r="F22" s="5">
        <v>4</v>
      </c>
      <c r="G22" s="32">
        <v>2</v>
      </c>
      <c r="H22" s="114"/>
      <c r="I22" s="49"/>
      <c r="J22" s="49"/>
    </row>
    <row r="23" spans="1:10" ht="20.100000000000001" customHeight="1" thickBot="1">
      <c r="A23" s="192"/>
      <c r="B23" s="192"/>
      <c r="C23" s="371"/>
      <c r="D23" s="13" t="s">
        <v>17</v>
      </c>
      <c r="E23" s="13" t="s">
        <v>171</v>
      </c>
      <c r="F23" s="5">
        <v>4</v>
      </c>
      <c r="G23" s="32">
        <v>2</v>
      </c>
      <c r="H23" s="114"/>
      <c r="I23" s="49"/>
      <c r="J23" s="49"/>
    </row>
    <row r="24" spans="1:10" ht="20.100000000000001" customHeight="1" thickBot="1">
      <c r="A24" s="236" t="s">
        <v>196</v>
      </c>
      <c r="B24" s="244" t="s">
        <v>184</v>
      </c>
      <c r="C24" s="244"/>
      <c r="D24" s="237" t="s">
        <v>185</v>
      </c>
      <c r="E24" s="237"/>
      <c r="F24" s="237"/>
      <c r="G24" s="237"/>
      <c r="H24" s="237"/>
      <c r="I24" s="132" t="s">
        <v>177</v>
      </c>
      <c r="J24" s="113" t="s">
        <v>182</v>
      </c>
    </row>
    <row r="25" spans="1:10" ht="35.25" customHeight="1" thickBot="1">
      <c r="A25" s="236"/>
      <c r="B25" s="244" t="s">
        <v>181</v>
      </c>
      <c r="C25" s="244"/>
      <c r="D25" s="133" t="s">
        <v>178</v>
      </c>
      <c r="E25" s="133" t="s">
        <v>179</v>
      </c>
      <c r="F25" s="133" t="s">
        <v>180</v>
      </c>
      <c r="G25" s="237" t="s">
        <v>183</v>
      </c>
      <c r="H25" s="237"/>
      <c r="I25" s="132" t="s">
        <v>181</v>
      </c>
      <c r="J25" s="113" t="s">
        <v>181</v>
      </c>
    </row>
    <row r="26" spans="1:10" ht="30" customHeight="1" thickBot="1">
      <c r="A26" s="236"/>
      <c r="B26" s="211" t="str">
        <f>COUNTA(C7:C23)&amp;"/"&amp;COUNTA(B7:B23)</f>
        <v>1/6</v>
      </c>
      <c r="C26" s="211"/>
      <c r="D26" s="5">
        <f>SUM(G7:G23)</f>
        <v>11</v>
      </c>
      <c r="E26" s="372"/>
      <c r="F26" s="372"/>
      <c r="G26" s="192" t="str">
        <f>SUM(G7:G23)&amp;"/"&amp;SUM(F7:F23)</f>
        <v>11/60</v>
      </c>
      <c r="H26" s="192"/>
      <c r="I26" s="13" t="str">
        <f>COUNTA(I7:I23)&amp;"/"&amp;COUNTA(D7:D23)</f>
        <v>1/16</v>
      </c>
      <c r="J26" s="10" t="str">
        <f>COUNTA(J7:J23)&amp;"/"&amp;COUNTA(E7:E23)</f>
        <v>2/14</v>
      </c>
    </row>
  </sheetData>
  <mergeCells count="48">
    <mergeCell ref="E14:E15"/>
    <mergeCell ref="E18:E19"/>
    <mergeCell ref="E20:E21"/>
    <mergeCell ref="A2:J2"/>
    <mergeCell ref="J14:J15"/>
    <mergeCell ref="J18:J19"/>
    <mergeCell ref="J20:J21"/>
    <mergeCell ref="F14:F15"/>
    <mergeCell ref="G14:G15"/>
    <mergeCell ref="D20:D21"/>
    <mergeCell ref="G20:G21"/>
    <mergeCell ref="F20:F21"/>
    <mergeCell ref="H20:H21"/>
    <mergeCell ref="I20:I21"/>
    <mergeCell ref="A24:A26"/>
    <mergeCell ref="B24:C24"/>
    <mergeCell ref="D24:H24"/>
    <mergeCell ref="B25:C25"/>
    <mergeCell ref="G25:H25"/>
    <mergeCell ref="B26:C26"/>
    <mergeCell ref="G26:H26"/>
    <mergeCell ref="E26:F26"/>
    <mergeCell ref="B22:B23"/>
    <mergeCell ref="F5:F6"/>
    <mergeCell ref="G5:G6"/>
    <mergeCell ref="H5:H6"/>
    <mergeCell ref="A7:A23"/>
    <mergeCell ref="C7:C13"/>
    <mergeCell ref="C14:C15"/>
    <mergeCell ref="C16:C17"/>
    <mergeCell ref="C18:C19"/>
    <mergeCell ref="C20:C21"/>
    <mergeCell ref="C22:C23"/>
    <mergeCell ref="B7:B13"/>
    <mergeCell ref="B14:B15"/>
    <mergeCell ref="B16:B17"/>
    <mergeCell ref="B18:B19"/>
    <mergeCell ref="B20:B21"/>
    <mergeCell ref="A1:J1"/>
    <mergeCell ref="A3:J3"/>
    <mergeCell ref="A4:A6"/>
    <mergeCell ref="B4:B6"/>
    <mergeCell ref="C4:C6"/>
    <mergeCell ref="D4:D6"/>
    <mergeCell ref="E4:E6"/>
    <mergeCell ref="F4:H4"/>
    <mergeCell ref="I4:I5"/>
    <mergeCell ref="J4:J5"/>
  </mergeCells>
  <phoneticPr fontId="1" type="noConversion"/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9"/>
  <sheetViews>
    <sheetView zoomScaleNormal="10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I8" sqref="I8"/>
    </sheetView>
  </sheetViews>
  <sheetFormatPr defaultRowHeight="16.5"/>
  <cols>
    <col min="1" max="2" width="9.875" customWidth="1"/>
    <col min="3" max="3" width="11.625" bestFit="1" customWidth="1"/>
    <col min="4" max="4" width="10.25" customWidth="1"/>
    <col min="5" max="5" width="10" style="45" customWidth="1"/>
    <col min="6" max="6" width="7.625" customWidth="1"/>
    <col min="7" max="7" width="10.875" style="37" customWidth="1"/>
    <col min="8" max="8" width="19.5" style="37" hidden="1" customWidth="1"/>
    <col min="9" max="9" width="14.375" style="37" customWidth="1"/>
    <col min="10" max="10" width="14.125" style="37" customWidth="1"/>
  </cols>
  <sheetData>
    <row r="1" spans="1:13" ht="20.25">
      <c r="A1" s="232" t="s">
        <v>516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3" s="9" customFormat="1" ht="20.25">
      <c r="A2" s="336" t="s">
        <v>202</v>
      </c>
      <c r="B2" s="336"/>
      <c r="C2" s="336"/>
      <c r="D2" s="336"/>
      <c r="E2" s="336"/>
      <c r="F2" s="336"/>
      <c r="G2" s="336"/>
      <c r="H2" s="336"/>
      <c r="I2" s="336"/>
      <c r="J2" s="336"/>
    </row>
    <row r="3" spans="1:13" ht="17.25" thickBot="1">
      <c r="A3" s="311" t="s">
        <v>187</v>
      </c>
      <c r="B3" s="311"/>
      <c r="C3" s="311"/>
      <c r="D3" s="311"/>
      <c r="E3" s="311"/>
      <c r="F3" s="311"/>
      <c r="G3" s="311"/>
      <c r="H3" s="311"/>
      <c r="I3" s="311"/>
      <c r="J3" s="311"/>
    </row>
    <row r="4" spans="1:13" ht="33.75" customHeight="1" thickBot="1">
      <c r="A4" s="236" t="s">
        <v>0</v>
      </c>
      <c r="B4" s="236" t="s">
        <v>1</v>
      </c>
      <c r="C4" s="244" t="s">
        <v>49</v>
      </c>
      <c r="D4" s="236" t="s">
        <v>2</v>
      </c>
      <c r="E4" s="236" t="s">
        <v>3</v>
      </c>
      <c r="F4" s="237" t="s">
        <v>48</v>
      </c>
      <c r="G4" s="237"/>
      <c r="H4" s="237"/>
      <c r="I4" s="238" t="s">
        <v>51</v>
      </c>
      <c r="J4" s="239" t="s">
        <v>207</v>
      </c>
    </row>
    <row r="5" spans="1:13" ht="17.25" customHeight="1" thickBot="1">
      <c r="A5" s="236"/>
      <c r="B5" s="236"/>
      <c r="C5" s="244"/>
      <c r="D5" s="236"/>
      <c r="E5" s="236"/>
      <c r="F5" s="237" t="s">
        <v>368</v>
      </c>
      <c r="G5" s="241" t="s">
        <v>369</v>
      </c>
      <c r="H5" s="241" t="s">
        <v>399</v>
      </c>
      <c r="I5" s="238"/>
      <c r="J5" s="239"/>
    </row>
    <row r="6" spans="1:13" ht="20.100000000000001" customHeight="1" thickBot="1">
      <c r="A6" s="236"/>
      <c r="B6" s="236"/>
      <c r="C6" s="244"/>
      <c r="D6" s="236"/>
      <c r="E6" s="236"/>
      <c r="F6" s="237"/>
      <c r="G6" s="241"/>
      <c r="H6" s="241"/>
      <c r="I6" s="131" t="s">
        <v>52</v>
      </c>
      <c r="J6" s="113" t="s">
        <v>210</v>
      </c>
    </row>
    <row r="7" spans="1:13" ht="20.100000000000001" customHeight="1" thickBot="1">
      <c r="A7" s="192" t="s">
        <v>155</v>
      </c>
      <c r="B7" s="214" t="s">
        <v>156</v>
      </c>
      <c r="C7" s="379"/>
      <c r="D7" s="13" t="s">
        <v>5</v>
      </c>
      <c r="E7" s="138" t="s">
        <v>389</v>
      </c>
      <c r="F7" s="5">
        <v>4</v>
      </c>
      <c r="G7" s="178">
        <v>1</v>
      </c>
      <c r="H7" s="114"/>
      <c r="I7" s="49"/>
      <c r="J7" s="49"/>
    </row>
    <row r="8" spans="1:13" ht="20.100000000000001" customHeight="1" thickBot="1">
      <c r="A8" s="192"/>
      <c r="B8" s="249"/>
      <c r="C8" s="380"/>
      <c r="D8" s="13" t="s">
        <v>7</v>
      </c>
      <c r="E8" s="6" t="s">
        <v>467</v>
      </c>
      <c r="F8" s="5">
        <v>4</v>
      </c>
      <c r="G8" s="178">
        <v>2</v>
      </c>
      <c r="H8" s="114"/>
      <c r="I8" s="49"/>
      <c r="J8" s="49"/>
    </row>
    <row r="9" spans="1:13" ht="20.100000000000001" customHeight="1" thickBot="1">
      <c r="A9" s="192"/>
      <c r="B9" s="249"/>
      <c r="C9" s="380"/>
      <c r="D9" s="13" t="s">
        <v>8</v>
      </c>
      <c r="E9" s="6" t="s">
        <v>335</v>
      </c>
      <c r="F9" s="5">
        <v>4</v>
      </c>
      <c r="G9" s="178">
        <v>2</v>
      </c>
      <c r="H9" s="114"/>
      <c r="I9" s="49"/>
      <c r="J9" s="49"/>
    </row>
    <row r="10" spans="1:13" ht="20.100000000000001" customHeight="1" thickBot="1">
      <c r="A10" s="192"/>
      <c r="B10" s="249"/>
      <c r="C10" s="380"/>
      <c r="D10" s="13" t="s">
        <v>10</v>
      </c>
      <c r="E10" s="6" t="s">
        <v>336</v>
      </c>
      <c r="F10" s="5">
        <v>4</v>
      </c>
      <c r="G10" s="178"/>
      <c r="H10" s="114"/>
      <c r="I10" s="49"/>
      <c r="J10" s="49"/>
    </row>
    <row r="11" spans="1:13" ht="20.100000000000001" customHeight="1" thickBot="1">
      <c r="A11" s="192"/>
      <c r="B11" s="249"/>
      <c r="C11" s="380"/>
      <c r="D11" s="13" t="s">
        <v>12</v>
      </c>
      <c r="E11" s="14" t="s">
        <v>168</v>
      </c>
      <c r="F11" s="5">
        <v>4</v>
      </c>
      <c r="G11" s="178"/>
      <c r="H11" s="114"/>
      <c r="I11" s="49"/>
      <c r="J11" s="49"/>
    </row>
    <row r="12" spans="1:13" ht="20.100000000000001" customHeight="1" thickBot="1">
      <c r="A12" s="192"/>
      <c r="B12" s="249"/>
      <c r="C12" s="380"/>
      <c r="D12" s="13" t="s">
        <v>13</v>
      </c>
      <c r="E12" s="14" t="s">
        <v>169</v>
      </c>
      <c r="F12" s="5">
        <v>4</v>
      </c>
      <c r="G12" s="178">
        <v>2</v>
      </c>
      <c r="H12" s="114"/>
      <c r="I12" s="49"/>
      <c r="J12" s="49"/>
    </row>
    <row r="13" spans="1:13" ht="20.100000000000001" customHeight="1" thickBot="1">
      <c r="A13" s="192"/>
      <c r="B13" s="249"/>
      <c r="C13" s="380"/>
      <c r="D13" s="13" t="s">
        <v>14</v>
      </c>
      <c r="E13" s="14" t="s">
        <v>352</v>
      </c>
      <c r="F13" s="5">
        <v>4</v>
      </c>
      <c r="G13" s="32"/>
      <c r="H13" s="114"/>
      <c r="I13" s="49"/>
      <c r="J13" s="49"/>
    </row>
    <row r="14" spans="1:13" ht="20.100000000000001" customHeight="1" thickBot="1">
      <c r="A14" s="192"/>
      <c r="B14" s="249"/>
      <c r="C14" s="380"/>
      <c r="D14" s="13" t="s">
        <v>15</v>
      </c>
      <c r="E14" s="14" t="s">
        <v>170</v>
      </c>
      <c r="F14" s="5">
        <v>4</v>
      </c>
      <c r="G14" s="38">
        <v>2</v>
      </c>
      <c r="H14" s="114"/>
      <c r="I14" s="49"/>
      <c r="J14" s="49"/>
      <c r="M14" t="s">
        <v>378</v>
      </c>
    </row>
    <row r="15" spans="1:13" ht="20.100000000000001" customHeight="1" thickBot="1">
      <c r="A15" s="192"/>
      <c r="B15" s="249"/>
      <c r="C15" s="380"/>
      <c r="D15" s="13" t="s">
        <v>172</v>
      </c>
      <c r="E15" s="127" t="s">
        <v>468</v>
      </c>
      <c r="F15" s="5">
        <v>0</v>
      </c>
      <c r="G15" s="169" t="s">
        <v>485</v>
      </c>
      <c r="H15" s="114"/>
      <c r="I15" s="49">
        <v>43906</v>
      </c>
      <c r="J15" s="49"/>
      <c r="K15" s="109"/>
    </row>
    <row r="16" spans="1:13" ht="20.100000000000001" customHeight="1" thickBot="1">
      <c r="A16" s="192"/>
      <c r="B16" s="249"/>
      <c r="C16" s="380"/>
      <c r="D16" s="13" t="s">
        <v>173</v>
      </c>
      <c r="E16" s="14" t="s">
        <v>171</v>
      </c>
      <c r="F16" s="5">
        <v>0</v>
      </c>
      <c r="G16" s="169" t="s">
        <v>485</v>
      </c>
      <c r="H16" s="114"/>
      <c r="I16" s="49"/>
      <c r="J16" s="49"/>
      <c r="K16" s="109"/>
    </row>
    <row r="17" spans="1:11" ht="20.100000000000001" customHeight="1" thickBot="1">
      <c r="A17" s="192"/>
      <c r="B17" s="249"/>
      <c r="C17" s="380"/>
      <c r="D17" s="13" t="s">
        <v>16</v>
      </c>
      <c r="E17" s="378" t="s">
        <v>174</v>
      </c>
      <c r="F17" s="5">
        <v>4</v>
      </c>
      <c r="G17" s="38"/>
      <c r="H17" s="114"/>
      <c r="I17" s="49"/>
      <c r="J17" s="49"/>
      <c r="K17" s="381"/>
    </row>
    <row r="18" spans="1:11" ht="20.100000000000001" customHeight="1" thickBot="1">
      <c r="A18" s="192"/>
      <c r="B18" s="249"/>
      <c r="C18" s="380"/>
      <c r="D18" s="13" t="s">
        <v>17</v>
      </c>
      <c r="E18" s="378"/>
      <c r="F18" s="5">
        <v>4</v>
      </c>
      <c r="G18" s="38"/>
      <c r="H18" s="114"/>
      <c r="I18" s="49"/>
      <c r="J18" s="49"/>
      <c r="K18" s="381"/>
    </row>
    <row r="19" spans="1:11" ht="20.100000000000001" customHeight="1" thickBot="1">
      <c r="A19" s="192"/>
      <c r="B19" s="192" t="s">
        <v>189</v>
      </c>
      <c r="C19" s="309"/>
      <c r="D19" s="13" t="s">
        <v>16</v>
      </c>
      <c r="E19" s="13" t="s">
        <v>469</v>
      </c>
      <c r="F19" s="5">
        <v>3</v>
      </c>
      <c r="G19" s="38"/>
      <c r="H19" s="114"/>
      <c r="I19" s="49"/>
      <c r="J19" s="49"/>
    </row>
    <row r="20" spans="1:11" ht="20.100000000000001" customHeight="1" thickBot="1">
      <c r="A20" s="192"/>
      <c r="B20" s="192"/>
      <c r="C20" s="309"/>
      <c r="D20" s="13" t="s">
        <v>17</v>
      </c>
      <c r="E20" s="13" t="s">
        <v>160</v>
      </c>
      <c r="F20" s="5">
        <v>3</v>
      </c>
      <c r="G20" s="38">
        <v>4</v>
      </c>
      <c r="H20" s="114"/>
      <c r="I20" s="49"/>
      <c r="J20" s="49"/>
    </row>
    <row r="21" spans="1:11" ht="20.100000000000001" customHeight="1" thickBot="1">
      <c r="A21" s="192"/>
      <c r="B21" s="192"/>
      <c r="C21" s="309"/>
      <c r="D21" s="207" t="s">
        <v>353</v>
      </c>
      <c r="E21" s="13" t="s">
        <v>158</v>
      </c>
      <c r="F21" s="11">
        <v>2</v>
      </c>
      <c r="G21" s="40"/>
      <c r="H21" s="114"/>
      <c r="I21" s="382"/>
      <c r="J21" s="382"/>
    </row>
    <row r="22" spans="1:11" ht="20.100000000000001" customHeight="1" thickBot="1">
      <c r="A22" s="192"/>
      <c r="B22" s="192"/>
      <c r="C22" s="309"/>
      <c r="D22" s="207"/>
      <c r="E22" s="13" t="s">
        <v>159</v>
      </c>
      <c r="F22" s="11">
        <v>2</v>
      </c>
      <c r="G22" s="40"/>
      <c r="H22" s="114"/>
      <c r="I22" s="382"/>
      <c r="J22" s="383"/>
    </row>
    <row r="23" spans="1:11" ht="20.100000000000001" customHeight="1" thickBot="1">
      <c r="A23" s="192"/>
      <c r="B23" s="192"/>
      <c r="C23" s="309"/>
      <c r="D23" s="207"/>
      <c r="E23" s="13" t="s">
        <v>157</v>
      </c>
      <c r="F23" s="11">
        <v>2</v>
      </c>
      <c r="G23" s="40"/>
      <c r="H23" s="114"/>
      <c r="I23" s="382"/>
      <c r="J23" s="383"/>
    </row>
    <row r="24" spans="1:11" ht="20.100000000000001" customHeight="1" thickBot="1">
      <c r="A24" s="192"/>
      <c r="B24" s="192"/>
      <c r="C24" s="309"/>
      <c r="D24" s="207"/>
      <c r="E24" s="13" t="s">
        <v>371</v>
      </c>
      <c r="F24" s="11">
        <v>2</v>
      </c>
      <c r="G24" s="40"/>
      <c r="H24" s="114"/>
      <c r="I24" s="382"/>
      <c r="J24" s="383"/>
    </row>
    <row r="25" spans="1:11" ht="20.100000000000001" customHeight="1" thickBot="1">
      <c r="A25" s="192"/>
      <c r="B25" s="192"/>
      <c r="C25" s="309"/>
      <c r="D25" s="207"/>
      <c r="E25" s="10" t="s">
        <v>395</v>
      </c>
      <c r="F25" s="11">
        <v>2</v>
      </c>
      <c r="G25" s="40">
        <v>2</v>
      </c>
      <c r="H25" s="114"/>
      <c r="I25" s="382"/>
      <c r="J25" s="383"/>
    </row>
    <row r="26" spans="1:11" s="9" customFormat="1" ht="20.100000000000001" customHeight="1" thickBot="1">
      <c r="A26" s="192"/>
      <c r="B26" s="192"/>
      <c r="C26" s="309"/>
      <c r="D26" s="207"/>
      <c r="E26" s="13" t="s">
        <v>337</v>
      </c>
      <c r="F26" s="70">
        <v>2</v>
      </c>
      <c r="G26" s="40"/>
      <c r="H26" s="114"/>
      <c r="I26" s="383"/>
      <c r="J26" s="383"/>
    </row>
    <row r="27" spans="1:11" s="9" customFormat="1" ht="20.100000000000001" customHeight="1" thickBot="1">
      <c r="A27" s="192"/>
      <c r="B27" s="192"/>
      <c r="C27" s="309"/>
      <c r="D27" s="207"/>
      <c r="E27" s="13" t="s">
        <v>160</v>
      </c>
      <c r="F27" s="11">
        <v>2</v>
      </c>
      <c r="G27" s="40">
        <v>3</v>
      </c>
      <c r="H27" s="114"/>
      <c r="I27" s="383"/>
      <c r="J27" s="383"/>
    </row>
    <row r="28" spans="1:11" ht="20.100000000000001" customHeight="1" thickBot="1">
      <c r="A28" s="192"/>
      <c r="B28" s="192" t="s">
        <v>190</v>
      </c>
      <c r="C28" s="309"/>
      <c r="D28" s="13" t="s">
        <v>16</v>
      </c>
      <c r="E28" s="161" t="s">
        <v>162</v>
      </c>
      <c r="F28" s="5">
        <v>3</v>
      </c>
      <c r="G28" s="38"/>
      <c r="H28" s="114"/>
      <c r="I28" s="49"/>
      <c r="J28" s="49"/>
    </row>
    <row r="29" spans="1:11" ht="20.100000000000001" customHeight="1" thickBot="1">
      <c r="A29" s="192"/>
      <c r="B29" s="192"/>
      <c r="C29" s="309"/>
      <c r="D29" s="13" t="s">
        <v>17</v>
      </c>
      <c r="E29" s="13" t="s">
        <v>356</v>
      </c>
      <c r="F29" s="5">
        <v>3</v>
      </c>
      <c r="G29" s="38"/>
      <c r="H29" s="114"/>
      <c r="I29" s="49"/>
      <c r="J29" s="49"/>
    </row>
    <row r="30" spans="1:11" ht="20.100000000000001" customHeight="1" thickBot="1">
      <c r="A30" s="192"/>
      <c r="B30" s="192"/>
      <c r="C30" s="309"/>
      <c r="D30" s="207" t="s">
        <v>32</v>
      </c>
      <c r="E30" s="13" t="s">
        <v>162</v>
      </c>
      <c r="F30" s="11">
        <v>2</v>
      </c>
      <c r="G30" s="40"/>
      <c r="H30" s="114"/>
      <c r="I30" s="205"/>
      <c r="J30" s="205"/>
    </row>
    <row r="31" spans="1:11" ht="20.100000000000001" customHeight="1" thickBot="1">
      <c r="A31" s="192"/>
      <c r="B31" s="192"/>
      <c r="C31" s="309"/>
      <c r="D31" s="207"/>
      <c r="E31" s="13" t="s">
        <v>163</v>
      </c>
      <c r="F31" s="11">
        <v>2</v>
      </c>
      <c r="G31" s="40"/>
      <c r="H31" s="114"/>
      <c r="I31" s="205"/>
      <c r="J31" s="235"/>
    </row>
    <row r="32" spans="1:11" ht="20.100000000000001" customHeight="1" thickBot="1">
      <c r="A32" s="192"/>
      <c r="B32" s="192"/>
      <c r="C32" s="309"/>
      <c r="D32" s="207"/>
      <c r="E32" s="13" t="s">
        <v>164</v>
      </c>
      <c r="F32" s="11">
        <v>2</v>
      </c>
      <c r="G32" s="40"/>
      <c r="H32" s="114"/>
      <c r="I32" s="205"/>
      <c r="J32" s="235"/>
    </row>
    <row r="33" spans="1:10" ht="20.100000000000001" customHeight="1" thickBot="1">
      <c r="A33" s="192"/>
      <c r="B33" s="192"/>
      <c r="C33" s="309"/>
      <c r="D33" s="207"/>
      <c r="E33" s="13" t="s">
        <v>165</v>
      </c>
      <c r="F33" s="11">
        <v>2</v>
      </c>
      <c r="G33" s="40"/>
      <c r="H33" s="114"/>
      <c r="I33" s="205"/>
      <c r="J33" s="235"/>
    </row>
    <row r="34" spans="1:10" ht="20.100000000000001" customHeight="1" thickBot="1">
      <c r="A34" s="192"/>
      <c r="B34" s="192"/>
      <c r="C34" s="309"/>
      <c r="D34" s="207"/>
      <c r="E34" s="13" t="s">
        <v>166</v>
      </c>
      <c r="F34" s="11">
        <v>2</v>
      </c>
      <c r="G34" s="40"/>
      <c r="H34" s="114"/>
      <c r="I34" s="205"/>
      <c r="J34" s="235"/>
    </row>
    <row r="35" spans="1:10" ht="20.100000000000001" customHeight="1" thickBot="1">
      <c r="A35" s="192"/>
      <c r="B35" s="192"/>
      <c r="C35" s="309"/>
      <c r="D35" s="207"/>
      <c r="E35" s="13" t="s">
        <v>161</v>
      </c>
      <c r="F35" s="11">
        <v>2</v>
      </c>
      <c r="G35" s="40">
        <v>1</v>
      </c>
      <c r="H35" s="114"/>
      <c r="I35" s="205"/>
      <c r="J35" s="235"/>
    </row>
    <row r="36" spans="1:10" ht="20.100000000000001" customHeight="1" thickBot="1">
      <c r="A36" s="192"/>
      <c r="B36" s="192"/>
      <c r="C36" s="309"/>
      <c r="D36" s="207"/>
      <c r="E36" s="13" t="s">
        <v>167</v>
      </c>
      <c r="F36" s="11">
        <v>2</v>
      </c>
      <c r="G36" s="40"/>
      <c r="H36" s="114"/>
      <c r="I36" s="205"/>
      <c r="J36" s="235"/>
    </row>
    <row r="37" spans="1:10" ht="30" customHeight="1" thickBot="1">
      <c r="A37" s="236" t="s">
        <v>197</v>
      </c>
      <c r="B37" s="244" t="s">
        <v>184</v>
      </c>
      <c r="C37" s="244"/>
      <c r="D37" s="237" t="s">
        <v>185</v>
      </c>
      <c r="E37" s="237"/>
      <c r="F37" s="237"/>
      <c r="G37" s="237"/>
      <c r="H37" s="237"/>
      <c r="I37" s="112" t="s">
        <v>177</v>
      </c>
      <c r="J37" s="113" t="s">
        <v>182</v>
      </c>
    </row>
    <row r="38" spans="1:10" ht="35.25" customHeight="1" thickBot="1">
      <c r="A38" s="236"/>
      <c r="B38" s="244" t="s">
        <v>181</v>
      </c>
      <c r="C38" s="244"/>
      <c r="D38" s="133" t="s">
        <v>178</v>
      </c>
      <c r="E38" s="133" t="s">
        <v>179</v>
      </c>
      <c r="F38" s="133" t="s">
        <v>180</v>
      </c>
      <c r="G38" s="241" t="s">
        <v>183</v>
      </c>
      <c r="H38" s="241"/>
      <c r="I38" s="112" t="s">
        <v>181</v>
      </c>
      <c r="J38" s="113" t="s">
        <v>181</v>
      </c>
    </row>
    <row r="39" spans="1:10" ht="30" customHeight="1" thickBot="1">
      <c r="A39" s="236"/>
      <c r="B39" s="211" t="str">
        <f>COUNTA(C7:C36)&amp;"/" &amp;COUNTA(B7:B36)</f>
        <v>0/3</v>
      </c>
      <c r="C39" s="211"/>
      <c r="D39" s="134">
        <f>SUM(G7:G18,G19:G20,G28:G29)</f>
        <v>13</v>
      </c>
      <c r="E39" s="153"/>
      <c r="F39" s="47">
        <f>SUM(G21:G27,G30:G36)</f>
        <v>6</v>
      </c>
      <c r="G39" s="377" t="str">
        <f>SUM(G7:G36)&amp;"/" &amp;SUM(F7:F36)</f>
        <v>19/80</v>
      </c>
      <c r="H39" s="377"/>
      <c r="I39" s="38" t="str">
        <f>COUNTA(I7:I36)&amp;"/" &amp;COUNTA(D7:D36)-2</f>
        <v>1/16</v>
      </c>
      <c r="J39" s="38" t="str">
        <f>COUNTA(J7:J36)&amp;"/" &amp;COUNTA(D7:D36)-2</f>
        <v>0/16</v>
      </c>
    </row>
  </sheetData>
  <mergeCells count="36">
    <mergeCell ref="J30:J36"/>
    <mergeCell ref="I30:I36"/>
    <mergeCell ref="K17:K18"/>
    <mergeCell ref="D21:D27"/>
    <mergeCell ref="I21:I27"/>
    <mergeCell ref="J21:J27"/>
    <mergeCell ref="C19:C27"/>
    <mergeCell ref="B19:B27"/>
    <mergeCell ref="H5:H6"/>
    <mergeCell ref="A7:A36"/>
    <mergeCell ref="B28:B36"/>
    <mergeCell ref="D30:D36"/>
    <mergeCell ref="C28:C36"/>
    <mergeCell ref="E17:E18"/>
    <mergeCell ref="B7:B18"/>
    <mergeCell ref="C7:C18"/>
    <mergeCell ref="A37:A39"/>
    <mergeCell ref="B37:C37"/>
    <mergeCell ref="D37:H37"/>
    <mergeCell ref="B38:C38"/>
    <mergeCell ref="G38:H38"/>
    <mergeCell ref="B39:C39"/>
    <mergeCell ref="G39:H39"/>
    <mergeCell ref="A1:J1"/>
    <mergeCell ref="A3:J3"/>
    <mergeCell ref="A4:A6"/>
    <mergeCell ref="B4:B6"/>
    <mergeCell ref="C4:C6"/>
    <mergeCell ref="D4:D6"/>
    <mergeCell ref="E4:E6"/>
    <mergeCell ref="F4:H4"/>
    <mergeCell ref="I4:I5"/>
    <mergeCell ref="J4:J5"/>
    <mergeCell ref="F5:F6"/>
    <mergeCell ref="G5:G6"/>
    <mergeCell ref="A2:J2"/>
  </mergeCells>
  <phoneticPr fontId="1" type="noConversion"/>
  <pageMargins left="0.51181102362204722" right="0.31496062992125984" top="0.35433070866141736" bottom="0.35433070866141736" header="0.31496062992125984" footer="0.31496062992125984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5</vt:i4>
      </vt:variant>
    </vt:vector>
  </HeadingPairs>
  <TitlesOfParts>
    <vt:vector size="11" baseType="lpstr">
      <vt:lpstr>農學院</vt:lpstr>
      <vt:lpstr>工學院</vt:lpstr>
      <vt:lpstr>管理學院</vt:lpstr>
      <vt:lpstr>人文學院</vt:lpstr>
      <vt:lpstr>國際學院</vt:lpstr>
      <vt:lpstr>獸醫學院</vt:lpstr>
      <vt:lpstr>人文學院!Print_Area</vt:lpstr>
      <vt:lpstr>工學院!Print_Area</vt:lpstr>
      <vt:lpstr>農學院!Print_Area</vt:lpstr>
      <vt:lpstr>管理學院!Print_Area</vt:lpstr>
      <vt:lpstr>獸醫學院!Print_Area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admin</cp:lastModifiedBy>
  <cp:lastPrinted>2020-01-22T01:22:00Z</cp:lastPrinted>
  <dcterms:created xsi:type="dcterms:W3CDTF">2018-04-30T07:39:01Z</dcterms:created>
  <dcterms:modified xsi:type="dcterms:W3CDTF">2020-05-19T05:33:03Z</dcterms:modified>
</cp:coreProperties>
</file>